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034014\Documents\GSM\FY 2023-24\Projects\Redundancy and Backup Connectivity\RFP and Sourcing Strategy\RFP Annexures\"/>
    </mc:Choice>
  </mc:AlternateContent>
  <xr:revisionPtr revIDLastSave="0" documentId="8_{7885C07E-72C0-4E52-89CC-E24AC4FF1776}" xr6:coauthVersionLast="47" xr6:coauthVersionMax="47" xr10:uidLastSave="{00000000-0000-0000-0000-000000000000}"/>
  <bookViews>
    <workbookView xWindow="40" yWindow="20" windowWidth="19160" windowHeight="10180" tabRatio="873" xr2:uid="{00000000-000D-0000-FFFF-FFFF00000000}"/>
  </bookViews>
  <sheets>
    <sheet name="Instructions" sheetId="9" r:id="rId1"/>
    <sheet name="Summary" sheetId="8" r:id="rId2"/>
    <sheet name="1 Gbps Recurring Fees" sheetId="5" r:id="rId3"/>
    <sheet name="10 Gbps Recurring Fees" sheetId="12" r:id="rId4"/>
    <sheet name="Transition Costs" sheetId="10" r:id="rId5"/>
    <sheet name="Disengagement Costs"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5" l="1"/>
  <c r="C3" i="5"/>
  <c r="C2" i="5"/>
  <c r="C4" i="12"/>
  <c r="C3" i="12"/>
  <c r="C2" i="12"/>
  <c r="F11" i="13" l="1"/>
  <c r="F10" i="13"/>
  <c r="F12" i="13" s="1"/>
  <c r="B7" i="13"/>
  <c r="B6" i="13"/>
  <c r="E11" i="10"/>
  <c r="E10" i="10"/>
  <c r="E9" i="10"/>
  <c r="E8" i="10"/>
  <c r="N10" i="12"/>
  <c r="L10" i="12"/>
  <c r="J10" i="12"/>
  <c r="N9" i="12"/>
  <c r="L9" i="12"/>
  <c r="J9" i="12"/>
  <c r="N8" i="12"/>
  <c r="L8" i="12"/>
  <c r="J8" i="12"/>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A4" i="10"/>
  <c r="A3" i="10"/>
  <c r="A2" i="10"/>
  <c r="D4" i="8"/>
  <c r="D3" i="8"/>
  <c r="D2" i="8"/>
  <c r="F13" i="13" l="1"/>
  <c r="F14" i="13" s="1"/>
  <c r="I11" i="8" s="1"/>
  <c r="J11" i="8" s="1"/>
  <c r="L59" i="5"/>
  <c r="L60" i="5" s="1"/>
  <c r="L61" i="5" s="1"/>
  <c r="L62" i="5" s="1"/>
  <c r="H8" i="8" s="1"/>
  <c r="N59" i="5"/>
  <c r="N60" i="5" s="1"/>
  <c r="N61" i="5" s="1"/>
  <c r="E12" i="10"/>
  <c r="E13" i="10" s="1"/>
  <c r="E14" i="10" s="1"/>
  <c r="G10" i="8" s="1"/>
  <c r="N11" i="12"/>
  <c r="N12" i="12" s="1"/>
  <c r="N13" i="12" s="1"/>
  <c r="N14" i="12" s="1"/>
  <c r="I9" i="8" s="1"/>
  <c r="L11" i="12"/>
  <c r="L12" i="12" s="1"/>
  <c r="L13" i="12" s="1"/>
  <c r="L14" i="12" s="1"/>
  <c r="H9" i="8" s="1"/>
  <c r="J11" i="12"/>
  <c r="J12" i="12" s="1"/>
  <c r="J13" i="12" s="1"/>
  <c r="J14" i="12" s="1"/>
  <c r="G9" i="8" s="1"/>
  <c r="J59" i="5"/>
  <c r="J60" i="5" s="1"/>
  <c r="J61" i="5" s="1"/>
  <c r="J9" i="8" l="1"/>
  <c r="N62" i="5"/>
  <c r="I8" i="8" s="1"/>
  <c r="H12" i="8"/>
  <c r="I12" i="8"/>
  <c r="J10" i="8"/>
  <c r="J62" i="5"/>
  <c r="G8" i="8" s="1"/>
  <c r="J8" i="8" l="1"/>
  <c r="J12" i="8" s="1"/>
  <c r="G12" i="8"/>
</calcChain>
</file>

<file path=xl/sharedStrings.xml><?xml version="1.0" encoding="utf-8"?>
<sst xmlns="http://schemas.openxmlformats.org/spreadsheetml/2006/main" count="223" uniqueCount="176">
  <si>
    <t>Newcastle</t>
  </si>
  <si>
    <t>Springs</t>
  </si>
  <si>
    <t>Sentrarand</t>
  </si>
  <si>
    <t>Ermelo</t>
  </si>
  <si>
    <t>Vryheid</t>
  </si>
  <si>
    <t>Standerton</t>
  </si>
  <si>
    <t>Empangeni</t>
  </si>
  <si>
    <t>Richards Bay</t>
  </si>
  <si>
    <t>Pietermaritzburg</t>
  </si>
  <si>
    <t>Ladysmith</t>
  </si>
  <si>
    <t>Bayhead</t>
  </si>
  <si>
    <t>Isando</t>
  </si>
  <si>
    <t>Heidelberg</t>
  </si>
  <si>
    <t>Vooruitsig</t>
  </si>
  <si>
    <t>Kroonstad</t>
  </si>
  <si>
    <t>Bethlehem</t>
  </si>
  <si>
    <t>Bloemfontein</t>
  </si>
  <si>
    <t>Klerksdorp</t>
  </si>
  <si>
    <t>Potchefstroom</t>
  </si>
  <si>
    <t>Krugersdorp</t>
  </si>
  <si>
    <t>Vereeniging</t>
  </si>
  <si>
    <t>Germiston</t>
  </si>
  <si>
    <t>Kimberley</t>
  </si>
  <si>
    <t>Bellville</t>
  </si>
  <si>
    <t>Worcester</t>
  </si>
  <si>
    <t>Saldanha</t>
  </si>
  <si>
    <t>Beaufort West</t>
  </si>
  <si>
    <t>Cape Town</t>
  </si>
  <si>
    <t>Witbank</t>
  </si>
  <si>
    <t>Rustenburg</t>
  </si>
  <si>
    <t>Polokwane</t>
  </si>
  <si>
    <t>Pretoria North</t>
  </si>
  <si>
    <t>Nelspruit</t>
  </si>
  <si>
    <t>Hoedspruit</t>
  </si>
  <si>
    <t>Nzasm</t>
  </si>
  <si>
    <t>Koedoespoort</t>
  </si>
  <si>
    <t>East London</t>
  </si>
  <si>
    <t>Noupoort</t>
  </si>
  <si>
    <t>Mossel Bay</t>
  </si>
  <si>
    <t>Site A</t>
  </si>
  <si>
    <t>Site B</t>
  </si>
  <si>
    <t>Teraco Data Environments (Pty) Ltd., Teraco Campus, 5 Brewery St, Isando, Johannesburg, 1600</t>
  </si>
  <si>
    <t>Teraco - DB1, Durban, Riverhorse Cl, Newlands East, 4037</t>
  </si>
  <si>
    <t>Teraco - CT1, Cape Town, 240 Main Rd, Rondebosch, Cape Town, 7701</t>
  </si>
  <si>
    <t>SD-WAN Campus Sites Name</t>
  </si>
  <si>
    <t>PHYSICAL ADDRESS</t>
  </si>
  <si>
    <t>8 CTC Building, Madadeni Road, Newcastle</t>
  </si>
  <si>
    <t>1 Appel Ave, Geduld, Springs</t>
  </si>
  <si>
    <t>1 Du Randt Rd, Sentrarand, Benoni</t>
  </si>
  <si>
    <t>CTC Ermelo - Infra Telecoms Workshop</t>
  </si>
  <si>
    <t>Side East CTC Building, Hlobane Road Number 2, Vryheid</t>
  </si>
  <si>
    <t>Ogies</t>
  </si>
  <si>
    <t>No 1 Main Road, Transnet Building</t>
  </si>
  <si>
    <t>Room 1 Walter Sisulu Road, Standerton Station</t>
  </si>
  <si>
    <t>1 Station Rd, Empangeni Rail, Empangeni</t>
  </si>
  <si>
    <t>Nsezi CTC, Nsezi Rd, Richards Bay</t>
  </si>
  <si>
    <t>16 Devenshire Road, Pietermaritzburg</t>
  </si>
  <si>
    <t>7 Albert Str, Ladysmith</t>
  </si>
  <si>
    <t>Durban</t>
  </si>
  <si>
    <t>Transnet Durban CTC, Stamford Hill, Durban</t>
  </si>
  <si>
    <t>Loliwe House, 151 South Coast Rd, Rossburgh</t>
  </si>
  <si>
    <t>114 Pretoria Rd, Kempton Park</t>
  </si>
  <si>
    <t>10 Van Zyl Street, Heidelberg</t>
  </si>
  <si>
    <t>Queens Warehouse</t>
  </si>
  <si>
    <t>Esselen Park</t>
  </si>
  <si>
    <t>Essellen Server Rm, 1st Flr,  Church St, Tembisa</t>
  </si>
  <si>
    <t>01 Sterley St, Kroonstad, 9501, South Africa</t>
  </si>
  <si>
    <t>101 Joubert St, Bethlehem, 9701, South Africa</t>
  </si>
  <si>
    <t>2 Harvey Rd, Bloemfontein, Free State</t>
  </si>
  <si>
    <t>Stasie Road, Potchefstroom, 2520, South Africa</t>
  </si>
  <si>
    <t>Langslaagte</t>
  </si>
  <si>
    <t>103 Pomeroy Ave, Johannesburg, 2092, South Africa</t>
  </si>
  <si>
    <t>56C Union St, Vereeniging, 1936, South Africa</t>
  </si>
  <si>
    <t>4 Railway Str, Georgetown, Germiston</t>
  </si>
  <si>
    <t>Johannesburg(NSB)</t>
  </si>
  <si>
    <t>JCC, Rissik St, Johannesburg, 2000, South Africa</t>
  </si>
  <si>
    <t>35 Knight St, Kimberley, 8300, South Africa</t>
  </si>
  <si>
    <t>01 Caledon St, Transnet, Cape Town</t>
  </si>
  <si>
    <t>18 Bains St, Worcester, 6850, South Africa</t>
  </si>
  <si>
    <t>Fisheagle Rd, Durban, South Africa</t>
  </si>
  <si>
    <t>Kerk St, Beaufort West, 6970, South Africa</t>
  </si>
  <si>
    <t>McDonald Rd, Transnet, Cape Town, 7505, South Africa</t>
  </si>
  <si>
    <t>2 Langermann St, Emalahleni, 1035, South Africa</t>
  </si>
  <si>
    <t>Middelburg</t>
  </si>
  <si>
    <t>Forssman St, Modimolle, 0510, South Africa</t>
  </si>
  <si>
    <t>Ou Warmbadpad Rd, Pretoria, 0110, South Africa</t>
  </si>
  <si>
    <t>1 Andrew Str, Nelspruit</t>
  </si>
  <si>
    <t>Klaserie Rd, Hoedspruit, 1380, South Africa</t>
  </si>
  <si>
    <t>2677 Skietpoort Ave, Pretoria, 0002, South Africa</t>
  </si>
  <si>
    <t>313 Moreleta St, Pretoria, 0184, South Africa</t>
  </si>
  <si>
    <t>1A Cambridge St, East London</t>
  </si>
  <si>
    <t>PE North End</t>
  </si>
  <si>
    <t>Broad Serv Rd, North End, Gqeberha</t>
  </si>
  <si>
    <t>18 Shaw St, Noupoort, 5950, South Africa</t>
  </si>
  <si>
    <t>40 Bland St, Mossel Bay, 6500, South Africa</t>
  </si>
  <si>
    <t>Description of Item</t>
  </si>
  <si>
    <t>Year 1</t>
  </si>
  <si>
    <t>Year 2</t>
  </si>
  <si>
    <t>Year 3</t>
  </si>
  <si>
    <t>Total (3yrs)</t>
  </si>
  <si>
    <t xml:space="preserve">Total Cost </t>
  </si>
  <si>
    <t>Qty
(Campus Sites)</t>
  </si>
  <si>
    <t>Tarlton</t>
  </si>
  <si>
    <t>North Station</t>
  </si>
  <si>
    <t>North Station, Johannesburg</t>
  </si>
  <si>
    <t>Instructions for completing this Pricing Workbook</t>
  </si>
  <si>
    <t>Transnet Ltd SOC</t>
  </si>
  <si>
    <t>All pricing is to be inclusive of Value Added Tax (VAT @ 15%)</t>
  </si>
  <si>
    <t>Validity of Pricing must be for One Hundred and Twenty (120) days</t>
  </si>
  <si>
    <t>1.</t>
  </si>
  <si>
    <r>
      <t xml:space="preserve">This MS Excel Workbook contains a series of separate spreadsheets designed to provide a robust understanding of the costing model.  It is </t>
    </r>
    <r>
      <rPr>
        <b/>
        <i/>
        <sz val="10"/>
        <color indexed="10"/>
        <rFont val="Tahoma"/>
        <family val="2"/>
      </rPr>
      <t>ESSENTIAL</t>
    </r>
    <r>
      <rPr>
        <sz val="10"/>
        <rFont val="Tahoma"/>
        <family val="2"/>
      </rPr>
      <t xml:space="preserve"> that this model be used in the pricing response.  </t>
    </r>
  </si>
  <si>
    <t>2.</t>
  </si>
  <si>
    <t xml:space="preserve">The descriptions and Instructions/context for each spreadsheet, as well as convenient one-click navigation of the workbook are detailed below under the heading of "Pricing Workbook Tab Instructions" .
</t>
  </si>
  <si>
    <t>This cell is Editable</t>
  </si>
  <si>
    <t xml:space="preserve">Pricing Workbook Tab Instructions </t>
  </si>
  <si>
    <t>Workbook Tab</t>
  </si>
  <si>
    <t>Description &amp; Instructions</t>
  </si>
  <si>
    <t>Disengagement</t>
  </si>
  <si>
    <t>Total</t>
  </si>
  <si>
    <t>DATE</t>
  </si>
  <si>
    <t>All the Rand Values must be filled in as per the pricing workbook to 2 decimal places</t>
  </si>
  <si>
    <t>3</t>
  </si>
  <si>
    <t>1GIG Recurring fees</t>
  </si>
  <si>
    <t>10 GIG recurring fees</t>
  </si>
  <si>
    <t xml:space="preserve">Transition </t>
  </si>
  <si>
    <t>Summary</t>
  </si>
  <si>
    <t>SUMMARY SHEET FOR BAFO</t>
  </si>
  <si>
    <t>Details</t>
  </si>
  <si>
    <t>Redundancy &amp; Backup Connectivity for SD-WAN Campus sites:  1 Gbps</t>
  </si>
  <si>
    <t>Redundancy &amp; Backup Connectivity for for INTER-TERACO DATA CENTRE LINKS</t>
  </si>
  <si>
    <t xml:space="preserve">All the sheets roll up to this sheet and calculate total </t>
  </si>
  <si>
    <t>Unit Price</t>
  </si>
  <si>
    <t>Bandwidth Capacity (Gbps)</t>
  </si>
  <si>
    <t>Cost per month</t>
  </si>
  <si>
    <t>Total cost (Monthly)</t>
  </si>
  <si>
    <t>Total cost (Annually)</t>
  </si>
  <si>
    <t>VAT 15%</t>
  </si>
  <si>
    <t>Total Cost (Including VAT)</t>
  </si>
  <si>
    <t>Sites are 50, Scope shows 48</t>
  </si>
  <si>
    <t>LEGEND</t>
  </si>
  <si>
    <t>Physical address not provided</t>
  </si>
  <si>
    <t xml:space="preserve">Site </t>
  </si>
  <si>
    <t>QTY</t>
  </si>
  <si>
    <t>Total Cost</t>
  </si>
  <si>
    <t xml:space="preserve">Site Survey - Once Off Cost </t>
  </si>
  <si>
    <t>Total cost</t>
  </si>
  <si>
    <t>Total cost (Including VAT)</t>
  </si>
  <si>
    <t>VAT (15%)</t>
  </si>
  <si>
    <t xml:space="preserve">Disengagement </t>
  </si>
  <si>
    <t>Once Off Cost - Last Mile Access - Inter-Teraco DC backup links - 10 Gbps</t>
  </si>
  <si>
    <t>Once Off Cost - Last Mile Access  - Backup Connectivity for SDWAN Campus Sites - 1 Gbps</t>
  </si>
  <si>
    <t>Transition Cost</t>
  </si>
  <si>
    <t xml:space="preserve">Dedicated internet Access - Backup Connectivity for SDWAN campus sites </t>
  </si>
  <si>
    <t>Bandwidth /Capacity (Gbps)</t>
  </si>
  <si>
    <t xml:space="preserve">Teraco DC backup links </t>
  </si>
  <si>
    <t>Backup Connectivity for SDWAN Campus and Teraco Sites</t>
  </si>
  <si>
    <t>Pricing Goals</t>
  </si>
  <si>
    <t xml:space="preserve">Transnet has developed the following Service pricing goals for RFP respondents to utilise in developing the Service Pricing proposal.  RFP respondent pricing should reflect:
- Predetermined and Fixed Pricing for services over agreement term
- Scaleable to account for additions or reductions in business requirements
- Ability to plug and unplug services to adapt new service delivery methods 
- Pricing Models ability to reflect ongoing continuous improvement gains
- Pricing is structured so to encourage standardised use and behaviours
- Transparent to underlying cost drivers 
- Enable external benchmarking of competitive services
</t>
  </si>
  <si>
    <t>Disengagement Cost</t>
  </si>
  <si>
    <t>1.SD-WAN Campus sites</t>
  </si>
  <si>
    <t>2.  Inter Terarco Data Centre sites</t>
  </si>
  <si>
    <t>Pricing Workbook</t>
  </si>
  <si>
    <t>ANNEXURE G 
PRICING WORKBOOK INSTRUCTION</t>
  </si>
  <si>
    <t>Service Provider</t>
  </si>
  <si>
    <t>4</t>
  </si>
  <si>
    <t>The worksheets in this Pricing Template are protected to minimize the risk of compromising the integrity of the workbook structure and formulas. As such, the editable cells within each worksheet are indicated in green highlight as shown.</t>
  </si>
  <si>
    <t xml:space="preserve">Where a Respondent’s price(s) includes imported goods/items, the rate of exchange to be used must be in South African Rands for purposes of determining whether the price is market related or not and must be the currency’s rate published by the South African Reserve Bank on the date of the advertisement of the bid:
Currency rate of exchange utilised: </t>
  </si>
  <si>
    <t xml:space="preserve">This worksheet is to record the one-time costs for Transition of the Backup Connectiviry Contract.   
</t>
  </si>
  <si>
    <t xml:space="preserve">This worksheet is to record the one-time costs to disengage  of the Backup Connectiviry Contract.   
</t>
  </si>
  <si>
    <t>Unnamed road, R23, Volksrust</t>
  </si>
  <si>
    <t>237 Mahatma Gandhi Rd, Point, Durban, 4001</t>
  </si>
  <si>
    <t>Golden Way, Klerksdorp Industrial,Klerksdorp comms building</t>
  </si>
  <si>
    <t>29 Kruger Rd, Luipaardsvlei, Krugersdorp, 1743</t>
  </si>
  <si>
    <t>Connect via Witbank</t>
  </si>
  <si>
    <t xml:space="preserve">Kock Street, Rustenburg, </t>
  </si>
  <si>
    <t>Redundancy &amp; Backup Connectivity for 
INTER-TERACO DATA CENTRE LINKS 10 Gbps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</si>
</sst>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R&quot;#,##0.00;[Red]\-&quot;R&quot;#,##0.00"/>
    <numFmt numFmtId="165" formatCode="_-[$R-1C09]* #,##0.00_-;\-[$R-1C09]* #,##0.00_-;_-[$R-1C09]* &quot;-&quot;??_-;_-@_-"/>
  </numFmts>
  <fonts count="41" x14ac:knownFonts="1">
    <font>
      <sz val="11"/>
      <color theme="1"/>
      <name val="Calibri"/>
      <family val="2"/>
      <scheme val="minor"/>
    </font>
    <font>
      <b/>
      <sz val="11"/>
      <color theme="1"/>
      <name val="Calibri"/>
      <family val="2"/>
      <scheme val="minor"/>
    </font>
    <font>
      <b/>
      <sz val="7"/>
      <color rgb="FF000000"/>
      <name val="Tahoma"/>
      <family val="2"/>
    </font>
    <font>
      <b/>
      <sz val="7"/>
      <color theme="1"/>
      <name val="Tahoma"/>
      <family val="2"/>
    </font>
    <font>
      <sz val="7"/>
      <color rgb="FF000000"/>
      <name val="Tahoma"/>
      <family val="2"/>
    </font>
    <font>
      <sz val="7"/>
      <color theme="1"/>
      <name val="Tahoma"/>
      <family val="2"/>
    </font>
    <font>
      <i/>
      <sz val="7"/>
      <color rgb="FF000000"/>
      <name val="Tahoma"/>
      <family val="2"/>
    </font>
    <font>
      <sz val="7"/>
      <color theme="1"/>
      <name val="Calibri"/>
      <family val="2"/>
      <scheme val="minor"/>
    </font>
    <font>
      <sz val="22"/>
      <color theme="1"/>
      <name val="Calibri"/>
      <family val="2"/>
      <scheme val="minor"/>
    </font>
    <font>
      <b/>
      <sz val="8"/>
      <color theme="1"/>
      <name val="Calibri"/>
      <family val="2"/>
      <scheme val="minor"/>
    </font>
    <font>
      <sz val="11"/>
      <color theme="1"/>
      <name val="Calibri"/>
      <family val="2"/>
      <scheme val="minor"/>
    </font>
    <font>
      <u/>
      <sz val="11"/>
      <color theme="10"/>
      <name val="Calibri"/>
      <family val="2"/>
      <scheme val="minor"/>
    </font>
    <font>
      <sz val="10"/>
      <name val="Arial"/>
      <family val="2"/>
    </font>
    <font>
      <sz val="10"/>
      <name val="Tahoma"/>
      <family val="2"/>
    </font>
    <font>
      <b/>
      <sz val="20"/>
      <color rgb="FFFF0000"/>
      <name val="Tahoma"/>
      <family val="2"/>
    </font>
    <font>
      <b/>
      <i/>
      <sz val="12"/>
      <name val="Tahoma"/>
      <family val="2"/>
    </font>
    <font>
      <b/>
      <sz val="12"/>
      <color indexed="9"/>
      <name val="Tahoma"/>
      <family val="2"/>
    </font>
    <font>
      <u/>
      <sz val="10"/>
      <color indexed="12"/>
      <name val="Tahoma"/>
      <family val="2"/>
    </font>
    <font>
      <b/>
      <sz val="10"/>
      <name val="Tahoma"/>
      <family val="2"/>
    </font>
    <font>
      <b/>
      <i/>
      <sz val="10"/>
      <color indexed="10"/>
      <name val="Tahoma"/>
      <family val="2"/>
    </font>
    <font>
      <b/>
      <sz val="12"/>
      <name val="Tahoma"/>
      <family val="2"/>
    </font>
    <font>
      <b/>
      <sz val="22"/>
      <color theme="1"/>
      <name val="Calibri"/>
      <family val="2"/>
      <scheme val="minor"/>
    </font>
    <font>
      <b/>
      <sz val="7"/>
      <color theme="1"/>
      <name val="Calibri"/>
      <family val="2"/>
      <scheme val="minor"/>
    </font>
    <font>
      <b/>
      <sz val="24"/>
      <color theme="1"/>
      <name val="Calibri"/>
      <family val="2"/>
      <scheme val="minor"/>
    </font>
    <font>
      <b/>
      <sz val="12"/>
      <name val="Arial"/>
      <family val="2"/>
    </font>
    <font>
      <sz val="11"/>
      <name val="Arial"/>
      <family val="2"/>
    </font>
    <font>
      <b/>
      <sz val="11"/>
      <color theme="0"/>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sz val="9"/>
      <color theme="0"/>
      <name val="Calibri"/>
      <family val="2"/>
      <scheme val="minor"/>
    </font>
    <font>
      <b/>
      <sz val="9"/>
      <color theme="0"/>
      <name val="Calibri"/>
      <family val="2"/>
      <scheme val="minor"/>
    </font>
    <font>
      <b/>
      <sz val="10"/>
      <color theme="1"/>
      <name val="Calibri"/>
      <family val="2"/>
      <scheme val="minor"/>
    </font>
    <font>
      <b/>
      <sz val="10"/>
      <color rgb="FF000000"/>
      <name val="Tahoma"/>
      <family val="2"/>
    </font>
    <font>
      <sz val="10"/>
      <color theme="1"/>
      <name val="Calibri"/>
      <family val="2"/>
      <scheme val="minor"/>
    </font>
    <font>
      <sz val="10"/>
      <color rgb="FF000000"/>
      <name val="Tahoma"/>
      <family val="2"/>
    </font>
    <font>
      <b/>
      <sz val="10"/>
      <color theme="1"/>
      <name val="Tahoma"/>
      <family val="2"/>
    </font>
    <font>
      <sz val="12"/>
      <color theme="0"/>
      <name val="Tahoma"/>
      <family val="2"/>
    </font>
    <font>
      <b/>
      <sz val="16"/>
      <color theme="1"/>
      <name val="Calibri"/>
      <family val="2"/>
      <scheme val="minor"/>
    </font>
    <font>
      <b/>
      <sz val="7"/>
      <color rgb="FF000000"/>
      <name val="Calibri"/>
      <family val="2"/>
      <scheme val="minor"/>
    </font>
    <font>
      <sz val="16"/>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1"/>
        <bgColor indexed="64"/>
      </patternFill>
    </fill>
    <fill>
      <patternFill patternType="solid">
        <fgColor indexed="22"/>
        <bgColor indexed="64"/>
      </patternFill>
    </fill>
    <fill>
      <patternFill patternType="solid">
        <fgColor theme="1"/>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FFCC"/>
        <bgColor indexed="64"/>
      </patternFill>
    </fill>
    <fill>
      <patternFill patternType="solid">
        <fgColor theme="3" tint="0.79998168889431442"/>
        <bgColor indexed="64"/>
      </patternFill>
    </fill>
    <fill>
      <patternFill patternType="solid">
        <fgColor theme="5" tint="0.79998168889431442"/>
        <bgColor indexed="64"/>
      </patternFill>
    </fill>
    <fill>
      <patternFill patternType="gray125">
        <bgColor theme="5" tint="0.79998168889431442"/>
      </patternFill>
    </fill>
    <fill>
      <patternFill patternType="solid">
        <fgColor rgb="FFFF0000"/>
        <bgColor indexed="64"/>
      </patternFill>
    </fill>
    <fill>
      <patternFill patternType="solid">
        <fgColor theme="5" tint="0.59999389629810485"/>
        <bgColor indexed="64"/>
      </patternFill>
    </fill>
    <fill>
      <patternFill patternType="solid">
        <fgColor theme="9" tint="0.59999389629810485"/>
        <bgColor indexed="64"/>
      </patternFill>
    </fill>
  </fills>
  <borders count="6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auto="1"/>
      </left>
      <right/>
      <top/>
      <bottom style="medium">
        <color auto="1"/>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s>
  <cellStyleXfs count="4">
    <xf numFmtId="0" fontId="0" fillId="0" borderId="0"/>
    <xf numFmtId="44" fontId="10" fillId="0" borderId="0" applyFont="0" applyFill="0" applyBorder="0" applyAlignment="0" applyProtection="0"/>
    <xf numFmtId="0" fontId="11" fillId="0" borderId="0" applyNumberFormat="0" applyFill="0" applyBorder="0" applyAlignment="0" applyProtection="0"/>
    <xf numFmtId="0" fontId="12" fillId="0" borderId="0"/>
  </cellStyleXfs>
  <cellXfs count="267">
    <xf numFmtId="0" fontId="0" fillId="0" borderId="0" xfId="0"/>
    <xf numFmtId="0" fontId="7" fillId="2" borderId="0" xfId="0" applyFont="1" applyFill="1" applyAlignment="1">
      <alignment vertical="center"/>
    </xf>
    <xf numFmtId="0" fontId="5" fillId="2" borderId="0" xfId="0" applyFont="1" applyFill="1" applyAlignment="1">
      <alignment horizontal="center" vertical="center" wrapText="1"/>
    </xf>
    <xf numFmtId="164" fontId="3" fillId="0" borderId="0" xfId="0" applyNumberFormat="1" applyFont="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left" vertical="center" wrapText="1"/>
    </xf>
    <xf numFmtId="0" fontId="7" fillId="2" borderId="0" xfId="0" applyFont="1" applyFill="1" applyAlignment="1">
      <alignment horizontal="left" vertical="center"/>
    </xf>
    <xf numFmtId="0" fontId="13" fillId="2" borderId="0" xfId="3" applyFont="1" applyFill="1"/>
    <xf numFmtId="0" fontId="13" fillId="5" borderId="12" xfId="3" applyFont="1" applyFill="1" applyBorder="1"/>
    <xf numFmtId="0" fontId="13" fillId="5" borderId="13" xfId="3" applyFont="1" applyFill="1" applyBorder="1"/>
    <xf numFmtId="49" fontId="18" fillId="2" borderId="8" xfId="3" applyNumberFormat="1" applyFont="1" applyFill="1" applyBorder="1" applyAlignment="1">
      <alignment horizontal="center" vertical="center"/>
    </xf>
    <xf numFmtId="0" fontId="13" fillId="2" borderId="9" xfId="3" applyFont="1" applyFill="1" applyBorder="1" applyAlignment="1">
      <alignment wrapText="1"/>
    </xf>
    <xf numFmtId="49" fontId="18" fillId="5" borderId="8" xfId="3" applyNumberFormat="1" applyFont="1" applyFill="1" applyBorder="1" applyAlignment="1">
      <alignment horizontal="center" vertical="center"/>
    </xf>
    <xf numFmtId="0" fontId="13" fillId="5" borderId="9" xfId="3" applyFont="1" applyFill="1" applyBorder="1" applyAlignment="1">
      <alignment wrapText="1"/>
    </xf>
    <xf numFmtId="0" fontId="13" fillId="2" borderId="0" xfId="3" applyFont="1" applyFill="1" applyAlignment="1">
      <alignment wrapText="1"/>
    </xf>
    <xf numFmtId="3" fontId="20" fillId="5" borderId="8" xfId="2" applyNumberFormat="1" applyFont="1" applyFill="1" applyBorder="1" applyAlignment="1" applyProtection="1">
      <alignment horizontal="left" vertical="center"/>
    </xf>
    <xf numFmtId="3" fontId="18" fillId="2" borderId="10" xfId="0" applyNumberFormat="1" applyFont="1" applyFill="1" applyBorder="1" applyAlignment="1">
      <alignment horizontal="left" vertical="center" wrapText="1"/>
    </xf>
    <xf numFmtId="3" fontId="18" fillId="2" borderId="17" xfId="0"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0" fontId="16" fillId="2" borderId="0" xfId="0" applyFont="1" applyFill="1"/>
    <xf numFmtId="3" fontId="17" fillId="2" borderId="0" xfId="2" applyNumberFormat="1" applyFont="1" applyFill="1" applyBorder="1" applyAlignment="1" applyProtection="1">
      <alignment horizontal="center" vertical="center" wrapText="1"/>
    </xf>
    <xf numFmtId="3" fontId="20" fillId="2" borderId="21" xfId="2" applyNumberFormat="1" applyFont="1" applyFill="1" applyBorder="1" applyAlignment="1" applyProtection="1">
      <alignment horizontal="left" vertical="center"/>
    </xf>
    <xf numFmtId="0" fontId="2" fillId="3" borderId="0" xfId="0" applyFont="1" applyFill="1" applyAlignment="1">
      <alignment horizontal="center" vertical="center"/>
    </xf>
    <xf numFmtId="0" fontId="13" fillId="5" borderId="26" xfId="3" applyFont="1" applyFill="1" applyBorder="1"/>
    <xf numFmtId="0" fontId="0" fillId="0" borderId="0" xfId="0" applyAlignment="1">
      <alignment horizontal="center"/>
    </xf>
    <xf numFmtId="0" fontId="2" fillId="2" borderId="3" xfId="0" applyFont="1" applyFill="1" applyBorder="1" applyAlignment="1">
      <alignment horizontal="left" vertical="center" wrapText="1"/>
    </xf>
    <xf numFmtId="3" fontId="18" fillId="2" borderId="3" xfId="0" applyNumberFormat="1" applyFont="1" applyFill="1" applyBorder="1" applyAlignment="1">
      <alignment horizontal="left" vertical="center" wrapText="1"/>
    </xf>
    <xf numFmtId="0" fontId="12" fillId="0" borderId="0" xfId="3"/>
    <xf numFmtId="0" fontId="25" fillId="0" borderId="0" xfId="0" applyFont="1" applyAlignment="1">
      <alignment horizontal="justify" vertical="top"/>
    </xf>
    <xf numFmtId="0" fontId="25" fillId="0" borderId="0" xfId="0" applyFont="1" applyAlignment="1">
      <alignment horizontal="justify" wrapText="1"/>
    </xf>
    <xf numFmtId="0" fontId="15" fillId="9" borderId="11" xfId="3" applyFont="1" applyFill="1" applyBorder="1" applyAlignment="1">
      <alignment horizontal="left" vertical="center" wrapText="1" indent="1"/>
    </xf>
    <xf numFmtId="0" fontId="15" fillId="9" borderId="10" xfId="1" applyNumberFormat="1" applyFont="1" applyFill="1" applyBorder="1" applyProtection="1">
      <protection locked="0"/>
    </xf>
    <xf numFmtId="0" fontId="15" fillId="2" borderId="2" xfId="3" applyFont="1" applyFill="1" applyBorder="1"/>
    <xf numFmtId="0" fontId="15" fillId="2" borderId="3" xfId="3" applyFont="1" applyFill="1" applyBorder="1"/>
    <xf numFmtId="0" fontId="27" fillId="2" borderId="3" xfId="0" applyFont="1" applyFill="1" applyBorder="1" applyAlignment="1">
      <alignment horizontal="justify" vertical="center"/>
    </xf>
    <xf numFmtId="165" fontId="9" fillId="10" borderId="30" xfId="1" applyNumberFormat="1" applyFont="1" applyFill="1" applyBorder="1" applyProtection="1"/>
    <xf numFmtId="165" fontId="9" fillId="10" borderId="28" xfId="1" applyNumberFormat="1" applyFont="1" applyFill="1" applyBorder="1" applyProtection="1"/>
    <xf numFmtId="165" fontId="9" fillId="10" borderId="32" xfId="1" applyNumberFormat="1" applyFont="1" applyFill="1" applyBorder="1" applyProtection="1"/>
    <xf numFmtId="0" fontId="30" fillId="15" borderId="15" xfId="0" applyFont="1" applyFill="1" applyBorder="1" applyAlignment="1">
      <alignment vertical="center"/>
    </xf>
    <xf numFmtId="0" fontId="27" fillId="2" borderId="2" xfId="0" applyFont="1" applyFill="1" applyBorder="1" applyAlignment="1">
      <alignment horizontal="justify" vertical="center"/>
    </xf>
    <xf numFmtId="165" fontId="9" fillId="10" borderId="39" xfId="1" applyNumberFormat="1" applyFont="1" applyFill="1" applyBorder="1" applyProtection="1"/>
    <xf numFmtId="0" fontId="30" fillId="15" borderId="8" xfId="0" applyFont="1" applyFill="1" applyBorder="1" applyAlignment="1">
      <alignment vertical="center"/>
    </xf>
    <xf numFmtId="0" fontId="30" fillId="15" borderId="14" xfId="0" applyFont="1" applyFill="1" applyBorder="1" applyAlignment="1">
      <alignment vertical="center"/>
    </xf>
    <xf numFmtId="0" fontId="28" fillId="13" borderId="50" xfId="0" applyFont="1" applyFill="1" applyBorder="1" applyAlignment="1">
      <alignment horizontal="left" vertical="center" wrapText="1"/>
    </xf>
    <xf numFmtId="0" fontId="28" fillId="13" borderId="51" xfId="0" applyFont="1" applyFill="1" applyBorder="1" applyAlignment="1">
      <alignment horizontal="left" vertical="center" wrapText="1"/>
    </xf>
    <xf numFmtId="0" fontId="29" fillId="14" borderId="52" xfId="0" applyFont="1" applyFill="1" applyBorder="1" applyAlignment="1">
      <alignment horizontal="center" vertical="center" wrapText="1"/>
    </xf>
    <xf numFmtId="0" fontId="27" fillId="2" borderId="31" xfId="0" applyFont="1" applyFill="1" applyBorder="1" applyAlignment="1">
      <alignment horizontal="justify" vertical="center"/>
    </xf>
    <xf numFmtId="0" fontId="27" fillId="2" borderId="54" xfId="0" applyFont="1" applyFill="1" applyBorder="1" applyAlignment="1">
      <alignment horizontal="justify" vertical="center"/>
    </xf>
    <xf numFmtId="0" fontId="7" fillId="8" borderId="46" xfId="0" applyFont="1" applyFill="1" applyBorder="1" applyAlignment="1">
      <alignment vertical="center"/>
    </xf>
    <xf numFmtId="0" fontId="7" fillId="7" borderId="18" xfId="0" applyFont="1" applyFill="1" applyBorder="1" applyAlignment="1">
      <alignment vertical="center"/>
    </xf>
    <xf numFmtId="0" fontId="27" fillId="2" borderId="43" xfId="0" applyFont="1" applyFill="1" applyBorder="1" applyAlignment="1">
      <alignment horizontal="center" vertical="center"/>
    </xf>
    <xf numFmtId="0" fontId="27" fillId="2" borderId="35" xfId="0" applyFont="1" applyFill="1" applyBorder="1" applyAlignment="1">
      <alignment horizontal="center" vertical="center"/>
    </xf>
    <xf numFmtId="0" fontId="0" fillId="0" borderId="25" xfId="0" applyBorder="1"/>
    <xf numFmtId="0" fontId="4" fillId="2" borderId="3"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35" fillId="2" borderId="35" xfId="0" applyFont="1" applyFill="1" applyBorder="1" applyAlignment="1">
      <alignment horizontal="left" vertical="center" wrapText="1" indent="1"/>
    </xf>
    <xf numFmtId="0" fontId="35" fillId="2" borderId="35" xfId="0" applyFont="1" applyFill="1" applyBorder="1" applyAlignment="1">
      <alignment horizontal="left" vertical="center" wrapText="1"/>
    </xf>
    <xf numFmtId="0" fontId="34" fillId="0" borderId="3" xfId="0" applyFont="1" applyBorder="1" applyAlignment="1">
      <alignment horizontal="left"/>
    </xf>
    <xf numFmtId="0" fontId="34" fillId="0" borderId="38" xfId="0" applyFont="1" applyBorder="1"/>
    <xf numFmtId="0" fontId="34" fillId="0" borderId="4" xfId="0" applyFont="1" applyBorder="1" applyAlignment="1">
      <alignment horizontal="left"/>
    </xf>
    <xf numFmtId="0" fontId="35" fillId="2" borderId="37" xfId="0" applyFont="1" applyFill="1" applyBorder="1" applyAlignment="1">
      <alignment vertical="center" wrapText="1"/>
    </xf>
    <xf numFmtId="0" fontId="33" fillId="2" borderId="45" xfId="0" applyFont="1" applyFill="1" applyBorder="1" applyAlignment="1">
      <alignment horizontal="left" vertical="center" wrapText="1"/>
    </xf>
    <xf numFmtId="0" fontId="32" fillId="13" borderId="47" xfId="0" applyFont="1" applyFill="1" applyBorder="1" applyAlignment="1">
      <alignment vertical="center"/>
    </xf>
    <xf numFmtId="0" fontId="32" fillId="13" borderId="48" xfId="0" applyFont="1" applyFill="1" applyBorder="1" applyAlignment="1">
      <alignment horizontal="left" vertical="center" wrapText="1"/>
    </xf>
    <xf numFmtId="0" fontId="32" fillId="13" borderId="48" xfId="0" applyFont="1" applyFill="1" applyBorder="1" applyAlignment="1">
      <alignment horizontal="center" vertical="center" wrapText="1"/>
    </xf>
    <xf numFmtId="0" fontId="32" fillId="13" borderId="60" xfId="0" applyFont="1" applyFill="1" applyBorder="1" applyAlignment="1">
      <alignment horizontal="center" vertical="center" wrapText="1"/>
    </xf>
    <xf numFmtId="0" fontId="32" fillId="13" borderId="11" xfId="0" applyFont="1" applyFill="1" applyBorder="1" applyAlignment="1">
      <alignment horizontal="center" vertical="center" wrapText="1"/>
    </xf>
    <xf numFmtId="0" fontId="32" fillId="16" borderId="48" xfId="0" applyFont="1" applyFill="1" applyBorder="1" applyAlignment="1">
      <alignment horizontal="left" vertical="center" wrapText="1"/>
    </xf>
    <xf numFmtId="0" fontId="4" fillId="2" borderId="45" xfId="0" applyFont="1" applyFill="1" applyBorder="1" applyAlignment="1">
      <alignment horizontal="left" wrapText="1"/>
    </xf>
    <xf numFmtId="0" fontId="0" fillId="16" borderId="47" xfId="0" applyFill="1" applyBorder="1" applyAlignment="1">
      <alignment vertical="center"/>
    </xf>
    <xf numFmtId="0" fontId="1" fillId="16" borderId="48" xfId="0" applyFont="1" applyFill="1" applyBorder="1" applyAlignment="1">
      <alignment horizontal="center" vertical="center"/>
    </xf>
    <xf numFmtId="0" fontId="1" fillId="16" borderId="48" xfId="0" applyFont="1" applyFill="1" applyBorder="1" applyAlignment="1">
      <alignment horizontal="center" vertical="center" wrapText="1"/>
    </xf>
    <xf numFmtId="0" fontId="1" fillId="16" borderId="49" xfId="0" applyFont="1" applyFill="1" applyBorder="1" applyAlignment="1">
      <alignment horizontal="center" vertical="center"/>
    </xf>
    <xf numFmtId="0" fontId="4" fillId="2" borderId="37" xfId="0" applyFont="1" applyFill="1" applyBorder="1" applyAlignment="1">
      <alignment horizontal="left" wrapText="1"/>
    </xf>
    <xf numFmtId="0" fontId="4" fillId="2" borderId="44"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2" fillId="2" borderId="38"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7" fillId="2" borderId="26" xfId="0" applyFont="1" applyFill="1" applyBorder="1" applyAlignment="1">
      <alignment horizontal="center" vertical="center"/>
    </xf>
    <xf numFmtId="0" fontId="2" fillId="2" borderId="45" xfId="0" applyFont="1" applyFill="1" applyBorder="1" applyAlignment="1">
      <alignment horizontal="left" vertical="center" wrapText="1"/>
    </xf>
    <xf numFmtId="0" fontId="4" fillId="2" borderId="4" xfId="0" applyFont="1" applyFill="1" applyBorder="1" applyAlignment="1">
      <alignment horizontal="center" vertical="center" wrapText="1"/>
    </xf>
    <xf numFmtId="165" fontId="9" fillId="6" borderId="30" xfId="1" applyNumberFormat="1" applyFont="1" applyFill="1" applyBorder="1" applyProtection="1"/>
    <xf numFmtId="165" fontId="9" fillId="6" borderId="39" xfId="1" applyNumberFormat="1" applyFont="1" applyFill="1" applyBorder="1" applyProtection="1"/>
    <xf numFmtId="0" fontId="2" fillId="14" borderId="48" xfId="0" applyFont="1" applyFill="1" applyBorder="1" applyAlignment="1">
      <alignment horizontal="center" vertical="center" wrapText="1"/>
    </xf>
    <xf numFmtId="0" fontId="2" fillId="14" borderId="49" xfId="0" applyFont="1" applyFill="1" applyBorder="1" applyAlignment="1">
      <alignment horizontal="center" vertical="center" wrapText="1"/>
    </xf>
    <xf numFmtId="0" fontId="2" fillId="14" borderId="60" xfId="0" applyFont="1" applyFill="1" applyBorder="1" applyAlignment="1">
      <alignment horizontal="center" vertical="center" wrapText="1"/>
    </xf>
    <xf numFmtId="0" fontId="7" fillId="2" borderId="24"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2" fillId="14" borderId="47" xfId="0" applyFont="1" applyFill="1" applyBorder="1" applyAlignment="1">
      <alignment horizontal="center" vertical="center" wrapText="1"/>
    </xf>
    <xf numFmtId="165" fontId="9" fillId="10" borderId="22" xfId="1" applyNumberFormat="1" applyFont="1" applyFill="1" applyBorder="1" applyProtection="1"/>
    <xf numFmtId="165" fontId="9" fillId="6" borderId="29" xfId="1" applyNumberFormat="1" applyFont="1" applyFill="1" applyBorder="1" applyProtection="1"/>
    <xf numFmtId="165" fontId="9" fillId="10" borderId="29" xfId="1" applyNumberFormat="1" applyFont="1" applyFill="1" applyBorder="1" applyProtection="1"/>
    <xf numFmtId="0" fontId="7" fillId="2" borderId="58"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61"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0" xfId="0" applyFont="1" applyFill="1" applyAlignment="1">
      <alignment horizontal="center" vertical="center"/>
    </xf>
    <xf numFmtId="0" fontId="8" fillId="2" borderId="27" xfId="0" applyFont="1" applyFill="1" applyBorder="1" applyAlignment="1">
      <alignment horizontal="center" vertical="center"/>
    </xf>
    <xf numFmtId="0" fontId="7" fillId="2" borderId="43" xfId="0" applyFont="1" applyFill="1" applyBorder="1" applyAlignment="1">
      <alignment vertical="center"/>
    </xf>
    <xf numFmtId="0" fontId="1" fillId="2" borderId="0" xfId="0" applyFont="1" applyFill="1" applyAlignment="1">
      <alignment horizontal="center" vertical="center"/>
    </xf>
    <xf numFmtId="0" fontId="7" fillId="12" borderId="43" xfId="0" applyFont="1" applyFill="1" applyBorder="1" applyAlignment="1">
      <alignment horizontal="center" vertical="center"/>
    </xf>
    <xf numFmtId="165" fontId="22" fillId="10" borderId="34" xfId="1" applyNumberFormat="1" applyFont="1" applyFill="1" applyBorder="1" applyProtection="1"/>
    <xf numFmtId="0" fontId="7" fillId="12" borderId="35" xfId="0" applyFont="1" applyFill="1" applyBorder="1" applyAlignment="1">
      <alignment horizontal="center" vertical="center"/>
    </xf>
    <xf numFmtId="165" fontId="22" fillId="10" borderId="30" xfId="1" applyNumberFormat="1" applyFont="1" applyFill="1" applyBorder="1" applyProtection="1"/>
    <xf numFmtId="0" fontId="7" fillId="12" borderId="37" xfId="0" applyFont="1" applyFill="1" applyBorder="1" applyAlignment="1">
      <alignment horizontal="center" vertical="center"/>
    </xf>
    <xf numFmtId="165" fontId="22" fillId="10" borderId="39" xfId="1" applyNumberFormat="1" applyFont="1" applyFill="1" applyBorder="1" applyProtection="1"/>
    <xf numFmtId="165" fontId="22" fillId="10" borderId="54" xfId="1" applyNumberFormat="1" applyFont="1" applyFill="1" applyBorder="1" applyProtection="1"/>
    <xf numFmtId="0" fontId="7" fillId="2" borderId="41" xfId="0" applyFont="1" applyFill="1" applyBorder="1" applyAlignment="1">
      <alignment vertical="center"/>
    </xf>
    <xf numFmtId="165" fontId="22" fillId="10" borderId="2" xfId="1" applyNumberFormat="1" applyFont="1" applyFill="1" applyBorder="1" applyProtection="1"/>
    <xf numFmtId="0" fontId="7" fillId="2" borderId="35" xfId="0" applyFont="1" applyFill="1" applyBorder="1" applyAlignment="1">
      <alignment vertical="center"/>
    </xf>
    <xf numFmtId="0" fontId="7" fillId="2" borderId="1" xfId="0" applyFont="1" applyFill="1" applyBorder="1" applyAlignment="1">
      <alignment vertical="center"/>
    </xf>
    <xf numFmtId="165" fontId="22" fillId="10" borderId="59" xfId="1" applyNumberFormat="1" applyFont="1" applyFill="1" applyBorder="1" applyProtection="1"/>
    <xf numFmtId="0" fontId="7" fillId="2" borderId="50" xfId="0" applyFont="1" applyFill="1" applyBorder="1" applyAlignment="1">
      <alignment vertical="center"/>
    </xf>
    <xf numFmtId="165" fontId="22" fillId="10" borderId="52" xfId="1" applyNumberFormat="1" applyFont="1" applyFill="1" applyBorder="1" applyProtection="1"/>
    <xf numFmtId="0" fontId="7" fillId="2" borderId="57" xfId="0" applyFont="1" applyFill="1" applyBorder="1" applyAlignment="1">
      <alignment vertical="center"/>
    </xf>
    <xf numFmtId="165" fontId="22" fillId="10" borderId="56" xfId="1" applyNumberFormat="1" applyFont="1" applyFill="1" applyBorder="1" applyProtection="1"/>
    <xf numFmtId="0" fontId="7" fillId="12" borderId="4" xfId="0" applyFont="1" applyFill="1" applyBorder="1" applyAlignment="1">
      <alignment horizontal="center" vertical="center"/>
    </xf>
    <xf numFmtId="0" fontId="7" fillId="12" borderId="3" xfId="0" applyFont="1" applyFill="1" applyBorder="1" applyAlignment="1">
      <alignment horizontal="center" vertical="center"/>
    </xf>
    <xf numFmtId="165" fontId="22" fillId="10" borderId="28" xfId="1" applyNumberFormat="1" applyFont="1" applyFill="1" applyBorder="1" applyProtection="1"/>
    <xf numFmtId="0" fontId="7" fillId="12" borderId="38" xfId="0" applyFont="1" applyFill="1" applyBorder="1" applyAlignment="1">
      <alignment horizontal="center" vertical="center"/>
    </xf>
    <xf numFmtId="165" fontId="22" fillId="10" borderId="29" xfId="1" applyNumberFormat="1" applyFont="1" applyFill="1" applyBorder="1" applyProtection="1"/>
    <xf numFmtId="0" fontId="7" fillId="6" borderId="4" xfId="0" applyFont="1" applyFill="1" applyBorder="1" applyAlignment="1">
      <alignment horizontal="center" vertical="center"/>
    </xf>
    <xf numFmtId="0" fontId="5" fillId="6" borderId="4" xfId="0" applyFont="1" applyFill="1" applyBorder="1" applyAlignment="1">
      <alignment horizontal="center" vertical="center" wrapText="1"/>
    </xf>
    <xf numFmtId="165" fontId="22" fillId="6" borderId="24" xfId="1" applyNumberFormat="1" applyFont="1" applyFill="1" applyBorder="1" applyProtection="1"/>
    <xf numFmtId="165" fontId="22" fillId="6" borderId="22" xfId="1" applyNumberFormat="1" applyFont="1" applyFill="1" applyBorder="1" applyProtection="1"/>
    <xf numFmtId="165" fontId="3" fillId="10" borderId="22" xfId="1" applyNumberFormat="1" applyFont="1" applyFill="1" applyBorder="1" applyProtection="1"/>
    <xf numFmtId="165" fontId="3" fillId="10" borderId="28" xfId="1" applyNumberFormat="1" applyFont="1" applyFill="1" applyBorder="1" applyProtection="1"/>
    <xf numFmtId="165" fontId="3" fillId="10" borderId="29" xfId="1" applyNumberFormat="1" applyFont="1" applyFill="1" applyBorder="1" applyProtection="1"/>
    <xf numFmtId="165" fontId="22" fillId="10" borderId="32" xfId="1" applyNumberFormat="1" applyFont="1" applyFill="1" applyBorder="1" applyProtection="1"/>
    <xf numFmtId="0" fontId="20" fillId="17" borderId="10" xfId="1" applyNumberFormat="1" applyFont="1" applyFill="1" applyBorder="1" applyAlignment="1" applyProtection="1">
      <alignment vertical="center"/>
      <protection locked="0"/>
    </xf>
    <xf numFmtId="0" fontId="15" fillId="8" borderId="4" xfId="1" applyNumberFormat="1" applyFont="1" applyFill="1" applyBorder="1" applyProtection="1"/>
    <xf numFmtId="0" fontId="1" fillId="8" borderId="10" xfId="0" applyFont="1" applyFill="1" applyBorder="1" applyAlignment="1">
      <alignment horizontal="left" vertical="center"/>
    </xf>
    <xf numFmtId="0" fontId="1" fillId="8" borderId="28" xfId="0" applyFont="1" applyFill="1" applyBorder="1" applyAlignment="1">
      <alignment horizontal="left" vertical="center"/>
    </xf>
    <xf numFmtId="0" fontId="1" fillId="8" borderId="29" xfId="0" applyFont="1" applyFill="1" applyBorder="1" applyAlignment="1">
      <alignment horizontal="left" vertical="center"/>
    </xf>
    <xf numFmtId="0" fontId="7" fillId="8" borderId="15" xfId="0" applyFont="1" applyFill="1" applyBorder="1" applyAlignment="1">
      <alignment horizontal="center" vertical="center"/>
    </xf>
    <xf numFmtId="0" fontId="7" fillId="8" borderId="44" xfId="0" applyFont="1" applyFill="1" applyBorder="1" applyAlignment="1">
      <alignment horizontal="center" vertical="center"/>
    </xf>
    <xf numFmtId="0" fontId="7" fillId="8" borderId="18" xfId="0" applyFont="1" applyFill="1" applyBorder="1" applyAlignment="1">
      <alignment horizontal="center" vertical="center"/>
    </xf>
    <xf numFmtId="0" fontId="0" fillId="8" borderId="3" xfId="0" applyFill="1" applyBorder="1"/>
    <xf numFmtId="0" fontId="5" fillId="8" borderId="4"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3" xfId="0" applyFont="1" applyFill="1" applyBorder="1" applyAlignment="1">
      <alignment horizontal="center" vertical="center" wrapText="1"/>
    </xf>
    <xf numFmtId="165" fontId="22" fillId="11" borderId="4" xfId="1" applyNumberFormat="1" applyFont="1" applyFill="1" applyBorder="1" applyProtection="1">
      <protection locked="0"/>
    </xf>
    <xf numFmtId="165" fontId="22" fillId="11" borderId="38" xfId="1" applyNumberFormat="1" applyFont="1" applyFill="1" applyBorder="1" applyProtection="1">
      <protection locked="0"/>
    </xf>
    <xf numFmtId="165" fontId="22" fillId="11" borderId="2" xfId="1" applyNumberFormat="1" applyFont="1" applyFill="1" applyBorder="1" applyProtection="1">
      <protection locked="0"/>
    </xf>
    <xf numFmtId="165" fontId="22" fillId="11" borderId="40" xfId="1" applyNumberFormat="1" applyFont="1" applyFill="1" applyBorder="1" applyProtection="1">
      <protection locked="0"/>
    </xf>
    <xf numFmtId="165" fontId="22" fillId="11" borderId="31" xfId="1" applyNumberFormat="1" applyFont="1" applyFill="1" applyBorder="1" applyProtection="1">
      <protection locked="0"/>
    </xf>
    <xf numFmtId="165" fontId="22" fillId="11" borderId="3" xfId="1" applyNumberFormat="1" applyFont="1" applyFill="1" applyBorder="1" applyProtection="1">
      <protection locked="0"/>
    </xf>
    <xf numFmtId="165" fontId="22" fillId="11" borderId="43" xfId="1" applyNumberFormat="1" applyFont="1" applyFill="1" applyBorder="1" applyProtection="1">
      <protection locked="0"/>
    </xf>
    <xf numFmtId="165" fontId="22" fillId="11" borderId="35" xfId="1" applyNumberFormat="1" applyFont="1" applyFill="1" applyBorder="1" applyProtection="1">
      <protection locked="0"/>
    </xf>
    <xf numFmtId="0" fontId="27" fillId="2" borderId="50" xfId="0" applyFont="1" applyFill="1" applyBorder="1" applyAlignment="1">
      <alignment horizontal="center" vertical="center"/>
    </xf>
    <xf numFmtId="0" fontId="27" fillId="2" borderId="51" xfId="0" applyFont="1" applyFill="1" applyBorder="1" applyAlignment="1">
      <alignment vertical="center"/>
    </xf>
    <xf numFmtId="165" fontId="22" fillId="11" borderId="37" xfId="1" applyNumberFormat="1" applyFont="1" applyFill="1" applyBorder="1" applyProtection="1">
      <protection locked="0"/>
    </xf>
    <xf numFmtId="0" fontId="14" fillId="2" borderId="0" xfId="3" applyFont="1" applyFill="1" applyAlignment="1">
      <alignment horizontal="center" vertical="center" wrapText="1"/>
    </xf>
    <xf numFmtId="0" fontId="36" fillId="2" borderId="0" xfId="3" applyFont="1" applyFill="1" applyAlignment="1">
      <alignment horizontal="center" vertical="center" wrapText="1"/>
    </xf>
    <xf numFmtId="0" fontId="15" fillId="17" borderId="12" xfId="1" applyNumberFormat="1" applyFont="1" applyFill="1" applyBorder="1" applyProtection="1">
      <protection locked="0"/>
    </xf>
    <xf numFmtId="0" fontId="15" fillId="9" borderId="13" xfId="3" applyFont="1" applyFill="1" applyBorder="1" applyAlignment="1">
      <alignment horizontal="left" vertical="center" wrapText="1" indent="1"/>
    </xf>
    <xf numFmtId="0" fontId="15" fillId="17" borderId="3" xfId="1" applyNumberFormat="1" applyFont="1" applyFill="1" applyBorder="1" applyProtection="1">
      <protection locked="0"/>
    </xf>
    <xf numFmtId="0" fontId="20" fillId="2" borderId="0" xfId="1" applyNumberFormat="1" applyFont="1" applyFill="1" applyBorder="1" applyAlignment="1" applyProtection="1">
      <alignment vertical="center"/>
      <protection locked="0"/>
    </xf>
    <xf numFmtId="0" fontId="13" fillId="2" borderId="7" xfId="3" applyFont="1" applyFill="1" applyBorder="1" applyAlignment="1">
      <alignment horizontal="left" wrapText="1"/>
    </xf>
    <xf numFmtId="0" fontId="13" fillId="2" borderId="1" xfId="3" applyFont="1" applyFill="1" applyBorder="1" applyAlignment="1">
      <alignment horizontal="left"/>
    </xf>
    <xf numFmtId="3" fontId="13" fillId="2" borderId="15" xfId="0" applyNumberFormat="1" applyFont="1" applyFill="1" applyBorder="1" applyAlignment="1">
      <alignment horizontal="left" vertical="top" wrapText="1"/>
    </xf>
    <xf numFmtId="3" fontId="13" fillId="2" borderId="16" xfId="0" applyNumberFormat="1" applyFont="1" applyFill="1" applyBorder="1" applyAlignment="1">
      <alignment horizontal="left" vertical="top" wrapText="1"/>
    </xf>
    <xf numFmtId="0" fontId="24" fillId="0" borderId="27" xfId="0" applyFont="1" applyBorder="1" applyAlignment="1">
      <alignment horizontal="left"/>
    </xf>
    <xf numFmtId="0" fontId="25" fillId="0" borderId="8" xfId="3" applyFont="1" applyBorder="1" applyAlignment="1">
      <alignment horizontal="left" vertical="top" wrapText="1"/>
    </xf>
    <xf numFmtId="0" fontId="25" fillId="0" borderId="14" xfId="3" applyFont="1" applyBorder="1" applyAlignment="1">
      <alignment horizontal="left" vertical="top" wrapText="1"/>
    </xf>
    <xf numFmtId="0" fontId="25" fillId="0" borderId="9" xfId="3" applyFont="1" applyBorder="1" applyAlignment="1">
      <alignment horizontal="left" vertical="top" wrapText="1"/>
    </xf>
    <xf numFmtId="0" fontId="15" fillId="4" borderId="8" xfId="3" applyFont="1" applyFill="1" applyBorder="1" applyAlignment="1">
      <alignment horizontal="left"/>
    </xf>
    <xf numFmtId="0" fontId="15" fillId="4" borderId="14" xfId="3" applyFont="1" applyFill="1" applyBorder="1" applyAlignment="1">
      <alignment horizontal="left"/>
    </xf>
    <xf numFmtId="0" fontId="15" fillId="4" borderId="9" xfId="3" applyFont="1" applyFill="1" applyBorder="1" applyAlignment="1">
      <alignment horizontal="left"/>
    </xf>
    <xf numFmtId="3" fontId="20" fillId="5" borderId="8" xfId="2" applyNumberFormat="1" applyFont="1" applyFill="1" applyBorder="1" applyAlignment="1" applyProtection="1">
      <alignment horizontal="left" vertical="center"/>
    </xf>
    <xf numFmtId="3" fontId="20" fillId="5" borderId="9" xfId="2" applyNumberFormat="1" applyFont="1" applyFill="1" applyBorder="1" applyAlignment="1" applyProtection="1">
      <alignment horizontal="left" vertical="center"/>
    </xf>
    <xf numFmtId="3" fontId="13" fillId="2" borderId="18" xfId="0" applyNumberFormat="1" applyFont="1" applyFill="1" applyBorder="1" applyAlignment="1">
      <alignment horizontal="left" vertical="top" wrapText="1"/>
    </xf>
    <xf numFmtId="0" fontId="0" fillId="0" borderId="19" xfId="0" applyBorder="1" applyAlignment="1">
      <alignment horizontal="left" vertical="top" wrapText="1"/>
    </xf>
    <xf numFmtId="0" fontId="21" fillId="2" borderId="20"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 fillId="3" borderId="8" xfId="0" applyFont="1" applyFill="1" applyBorder="1" applyAlignment="1">
      <alignment horizontal="left" vertical="center"/>
    </xf>
    <xf numFmtId="0" fontId="2" fillId="3" borderId="14" xfId="0" applyFont="1" applyFill="1" applyBorder="1" applyAlignment="1">
      <alignment horizontal="left" vertical="center"/>
    </xf>
    <xf numFmtId="0" fontId="2" fillId="14" borderId="47" xfId="0" applyFont="1" applyFill="1" applyBorder="1" applyAlignment="1">
      <alignment horizontal="left" vertical="center" wrapText="1"/>
    </xf>
    <xf numFmtId="0" fontId="2" fillId="14" borderId="48" xfId="0" applyFont="1" applyFill="1" applyBorder="1" applyAlignment="1">
      <alignment horizontal="left" vertical="center" wrapText="1"/>
    </xf>
    <xf numFmtId="0" fontId="38" fillId="2" borderId="67" xfId="0" applyFont="1" applyFill="1" applyBorder="1" applyAlignment="1">
      <alignment horizontal="center" vertical="center"/>
    </xf>
    <xf numFmtId="0" fontId="38" fillId="2" borderId="65" xfId="0" applyFont="1" applyFill="1" applyBorder="1" applyAlignment="1">
      <alignment horizontal="center" vertical="center"/>
    </xf>
    <xf numFmtId="0" fontId="38" fillId="2" borderId="64" xfId="0" applyFont="1" applyFill="1" applyBorder="1" applyAlignment="1">
      <alignment horizontal="center" vertical="center"/>
    </xf>
    <xf numFmtId="0" fontId="37" fillId="15" borderId="21" xfId="0" applyFont="1" applyFill="1" applyBorder="1" applyAlignment="1">
      <alignment horizontal="center" vertical="center" wrapText="1"/>
    </xf>
    <xf numFmtId="0" fontId="37" fillId="15" borderId="58"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8" fillId="13" borderId="8" xfId="0" applyFont="1" applyFill="1" applyBorder="1" applyAlignment="1">
      <alignment horizontal="center" vertical="center"/>
    </xf>
    <xf numFmtId="0" fontId="28" fillId="13" borderId="9" xfId="0" applyFont="1" applyFill="1" applyBorder="1" applyAlignment="1">
      <alignment horizontal="center" vertical="center"/>
    </xf>
    <xf numFmtId="0" fontId="39" fillId="6" borderId="58" xfId="0" applyFont="1" applyFill="1" applyBorder="1" applyAlignment="1">
      <alignment horizontal="center" vertical="center"/>
    </xf>
    <xf numFmtId="0" fontId="39" fillId="6" borderId="55" xfId="0" applyFont="1" applyFill="1" applyBorder="1" applyAlignment="1">
      <alignment horizontal="center" vertical="center"/>
    </xf>
    <xf numFmtId="0" fontId="39" fillId="6" borderId="0" xfId="0" applyFont="1" applyFill="1" applyAlignment="1">
      <alignment horizontal="center" vertical="center"/>
    </xf>
    <xf numFmtId="0" fontId="39" fillId="6" borderId="23" xfId="0" applyFont="1" applyFill="1" applyBorder="1" applyAlignment="1">
      <alignment horizontal="center" vertical="center"/>
    </xf>
    <xf numFmtId="0" fontId="39" fillId="6" borderId="56" xfId="0" applyFont="1" applyFill="1" applyBorder="1" applyAlignment="1">
      <alignment horizontal="center" vertical="center"/>
    </xf>
    <xf numFmtId="0" fontId="39" fillId="6" borderId="57" xfId="0" applyFont="1" applyFill="1" applyBorder="1" applyAlignment="1">
      <alignment horizontal="center" vertical="center"/>
    </xf>
    <xf numFmtId="0" fontId="7" fillId="2" borderId="43" xfId="0" applyFont="1" applyFill="1" applyBorder="1" applyAlignment="1">
      <alignment vertical="center"/>
    </xf>
    <xf numFmtId="0" fontId="7" fillId="2" borderId="34" xfId="0" applyFont="1" applyFill="1" applyBorder="1" applyAlignment="1">
      <alignment vertical="center"/>
    </xf>
    <xf numFmtId="0" fontId="29" fillId="2" borderId="59" xfId="0" applyFont="1" applyFill="1" applyBorder="1" applyAlignment="1">
      <alignment horizontal="justify" vertical="center" wrapText="1"/>
    </xf>
    <xf numFmtId="0" fontId="29" fillId="2" borderId="27" xfId="0" applyFont="1" applyFill="1" applyBorder="1" applyAlignment="1">
      <alignment horizontal="justify" vertical="center" wrapText="1"/>
    </xf>
    <xf numFmtId="0" fontId="29" fillId="2" borderId="57" xfId="0" applyFont="1" applyFill="1" applyBorder="1" applyAlignment="1">
      <alignment horizontal="justify" vertical="center" wrapText="1"/>
    </xf>
    <xf numFmtId="0" fontId="28" fillId="13" borderId="35" xfId="0" applyFont="1" applyFill="1" applyBorder="1" applyAlignment="1">
      <alignment horizontal="left" vertical="center"/>
    </xf>
    <xf numFmtId="0" fontId="28" fillId="13" borderId="37" xfId="0" applyFont="1" applyFill="1" applyBorder="1" applyAlignment="1">
      <alignment horizontal="left" vertical="center"/>
    </xf>
    <xf numFmtId="0" fontId="28" fillId="13" borderId="0" xfId="0" applyFont="1" applyFill="1" applyAlignment="1">
      <alignment horizontal="left" vertical="center" wrapText="1"/>
    </xf>
    <xf numFmtId="0" fontId="28" fillId="13" borderId="27" xfId="0" applyFont="1" applyFill="1" applyBorder="1" applyAlignment="1">
      <alignment horizontal="left" vertical="center" wrapText="1"/>
    </xf>
    <xf numFmtId="0" fontId="28" fillId="13" borderId="4" xfId="0" applyFont="1" applyFill="1" applyBorder="1" applyAlignment="1">
      <alignment horizontal="left" vertical="center"/>
    </xf>
    <xf numFmtId="0" fontId="28" fillId="13" borderId="24" xfId="0" applyFont="1" applyFill="1" applyBorder="1" applyAlignment="1">
      <alignment horizontal="left" vertical="center"/>
    </xf>
    <xf numFmtId="0" fontId="28" fillId="13" borderId="38" xfId="0" applyFont="1" applyFill="1" applyBorder="1" applyAlignment="1">
      <alignment horizontal="left" vertical="center"/>
    </xf>
    <xf numFmtId="0" fontId="28" fillId="13" borderId="40" xfId="0" applyFont="1" applyFill="1" applyBorder="1" applyAlignment="1">
      <alignment horizontal="left" vertical="center"/>
    </xf>
    <xf numFmtId="0" fontId="27" fillId="2" borderId="3" xfId="0" applyFont="1" applyFill="1" applyBorder="1" applyAlignment="1">
      <alignment horizontal="justify" vertical="center"/>
    </xf>
    <xf numFmtId="0" fontId="27" fillId="2" borderId="2" xfId="0" applyFont="1" applyFill="1" applyBorder="1" applyAlignment="1">
      <alignment horizontal="justify" vertical="center"/>
    </xf>
    <xf numFmtId="0" fontId="7" fillId="2" borderId="37" xfId="0" applyFont="1" applyFill="1" applyBorder="1" applyAlignment="1">
      <alignment vertical="center"/>
    </xf>
    <xf numFmtId="0" fontId="7" fillId="2" borderId="39" xfId="0" applyFont="1" applyFill="1" applyBorder="1" applyAlignment="1">
      <alignment vertical="center"/>
    </xf>
    <xf numFmtId="0" fontId="31" fillId="15" borderId="8" xfId="0" applyFont="1" applyFill="1" applyBorder="1" applyAlignment="1">
      <alignment horizontal="center" vertical="center"/>
    </xf>
    <xf numFmtId="0" fontId="31" fillId="15" borderId="14" xfId="0" applyFont="1" applyFill="1" applyBorder="1" applyAlignment="1">
      <alignment horizontal="center" vertical="center"/>
    </xf>
    <xf numFmtId="0" fontId="31" fillId="15" borderId="9" xfId="0" applyFont="1" applyFill="1" applyBorder="1" applyAlignment="1">
      <alignment horizontal="center" vertical="center"/>
    </xf>
    <xf numFmtId="0" fontId="29" fillId="2" borderId="15" xfId="0" applyFont="1" applyFill="1" applyBorder="1" applyAlignment="1">
      <alignment horizontal="justify" vertical="center"/>
    </xf>
    <xf numFmtId="0" fontId="29" fillId="2" borderId="33" xfId="0" applyFont="1" applyFill="1" applyBorder="1" applyAlignment="1">
      <alignment horizontal="justify" vertical="center"/>
    </xf>
    <xf numFmtId="0" fontId="29" fillId="2" borderId="16" xfId="0" applyFont="1" applyFill="1" applyBorder="1" applyAlignment="1">
      <alignment horizontal="justify" vertical="center"/>
    </xf>
    <xf numFmtId="0" fontId="29" fillId="2" borderId="44" xfId="0" applyFont="1" applyFill="1" applyBorder="1" applyAlignment="1">
      <alignment horizontal="justify" vertical="center" wrapText="1"/>
    </xf>
    <xf numFmtId="0" fontId="29" fillId="2" borderId="7" xfId="0" applyFont="1" applyFill="1" applyBorder="1" applyAlignment="1">
      <alignment horizontal="justify" vertical="center" wrapText="1"/>
    </xf>
    <xf numFmtId="0" fontId="29" fillId="2" borderId="36" xfId="0" applyFont="1" applyFill="1" applyBorder="1" applyAlignment="1">
      <alignment horizontal="justify" vertical="center" wrapText="1"/>
    </xf>
    <xf numFmtId="0" fontId="29" fillId="2" borderId="18" xfId="0" applyFont="1" applyFill="1" applyBorder="1" applyAlignment="1">
      <alignment horizontal="justify" vertical="center" wrapText="1"/>
    </xf>
    <xf numFmtId="0" fontId="29" fillId="2" borderId="53" xfId="0" applyFont="1" applyFill="1" applyBorder="1" applyAlignment="1">
      <alignment horizontal="justify" vertical="center" wrapText="1"/>
    </xf>
    <xf numFmtId="0" fontId="29" fillId="2" borderId="19" xfId="0" applyFont="1" applyFill="1" applyBorder="1" applyAlignment="1">
      <alignment horizontal="justify" vertical="center" wrapText="1"/>
    </xf>
    <xf numFmtId="0" fontId="31" fillId="15" borderId="47" xfId="0" applyFont="1" applyFill="1" applyBorder="1" applyAlignment="1">
      <alignment horizontal="center" vertical="center"/>
    </xf>
    <xf numFmtId="0" fontId="31" fillId="15" borderId="49" xfId="0" applyFont="1" applyFill="1" applyBorder="1" applyAlignment="1">
      <alignment horizontal="center" vertical="center"/>
    </xf>
    <xf numFmtId="0" fontId="27" fillId="2" borderId="56" xfId="0" applyFont="1" applyFill="1" applyBorder="1" applyAlignment="1">
      <alignment horizontal="left" vertical="center"/>
    </xf>
    <xf numFmtId="0" fontId="27" fillId="2" borderId="27" xfId="0" applyFont="1" applyFill="1" applyBorder="1" applyAlignment="1">
      <alignment horizontal="left" vertical="center"/>
    </xf>
    <xf numFmtId="0" fontId="31" fillId="15" borderId="48" xfId="0" applyFont="1" applyFill="1" applyBorder="1" applyAlignment="1">
      <alignment horizontal="center" vertical="center"/>
    </xf>
    <xf numFmtId="0" fontId="1" fillId="2" borderId="0" xfId="0" applyFont="1" applyFill="1" applyAlignment="1">
      <alignment horizontal="center" vertical="center"/>
    </xf>
    <xf numFmtId="0" fontId="7" fillId="2" borderId="0" xfId="0" applyFont="1" applyFill="1" applyAlignment="1">
      <alignment horizontal="center" vertical="center"/>
    </xf>
    <xf numFmtId="0" fontId="27" fillId="2" borderId="31" xfId="0" applyFont="1" applyFill="1" applyBorder="1" applyAlignment="1">
      <alignment horizontal="justify" vertical="center"/>
    </xf>
    <xf numFmtId="0" fontId="27" fillId="2" borderId="54" xfId="0" applyFont="1" applyFill="1" applyBorder="1" applyAlignment="1">
      <alignment horizontal="justify" vertical="center"/>
    </xf>
    <xf numFmtId="0" fontId="28" fillId="13" borderId="14" xfId="0" applyFont="1" applyFill="1" applyBorder="1" applyAlignment="1">
      <alignment horizontal="center" vertical="center"/>
    </xf>
    <xf numFmtId="0" fontId="27" fillId="2" borderId="43" xfId="0" applyFont="1" applyFill="1" applyBorder="1" applyAlignment="1">
      <alignment horizontal="justify" vertical="center"/>
    </xf>
    <xf numFmtId="0" fontId="27" fillId="2" borderId="34" xfId="0" applyFont="1" applyFill="1" applyBorder="1" applyAlignment="1">
      <alignment horizontal="justify" vertical="center"/>
    </xf>
    <xf numFmtId="0" fontId="27" fillId="2" borderId="35" xfId="0" applyFont="1" applyFill="1" applyBorder="1" applyAlignment="1">
      <alignment horizontal="justify" vertical="center"/>
    </xf>
    <xf numFmtId="0" fontId="27" fillId="2" borderId="30" xfId="0" applyFont="1" applyFill="1" applyBorder="1" applyAlignment="1">
      <alignment horizontal="justify" vertical="center"/>
    </xf>
    <xf numFmtId="0" fontId="27" fillId="2" borderId="37" xfId="0" applyFont="1" applyFill="1" applyBorder="1" applyAlignment="1">
      <alignment horizontal="justify" vertical="center"/>
    </xf>
    <xf numFmtId="0" fontId="27" fillId="2" borderId="38" xfId="0" applyFont="1" applyFill="1" applyBorder="1" applyAlignment="1">
      <alignment horizontal="justify" vertical="center"/>
    </xf>
    <xf numFmtId="0" fontId="27" fillId="2" borderId="39" xfId="0" applyFont="1" applyFill="1" applyBorder="1" applyAlignment="1">
      <alignment horizontal="justify" vertical="center"/>
    </xf>
    <xf numFmtId="0" fontId="38" fillId="2" borderId="0" xfId="0" applyFont="1" applyFill="1" applyAlignment="1">
      <alignment horizontal="center" vertical="center" wrapText="1"/>
    </xf>
    <xf numFmtId="0" fontId="40" fillId="2" borderId="0" xfId="0" applyFont="1" applyFill="1" applyAlignment="1">
      <alignment horizontal="center" vertical="center"/>
    </xf>
    <xf numFmtId="0" fontId="28" fillId="13" borderId="0" xfId="0" applyFont="1" applyFill="1" applyAlignment="1">
      <alignment horizontal="center" vertical="center" wrapText="1"/>
    </xf>
    <xf numFmtId="0" fontId="28" fillId="13" borderId="27" xfId="0" applyFont="1" applyFill="1" applyBorder="1" applyAlignment="1">
      <alignment horizontal="center" vertical="center" wrapText="1"/>
    </xf>
    <xf numFmtId="0" fontId="28" fillId="13" borderId="43" xfId="0" applyFont="1" applyFill="1" applyBorder="1" applyAlignment="1">
      <alignment horizontal="center" vertical="center"/>
    </xf>
    <xf numFmtId="0" fontId="28" fillId="13" borderId="31" xfId="0" applyFont="1" applyFill="1" applyBorder="1" applyAlignment="1">
      <alignment horizontal="center" vertical="center"/>
    </xf>
    <xf numFmtId="0" fontId="28" fillId="13" borderId="34" xfId="0" applyFont="1" applyFill="1" applyBorder="1" applyAlignment="1">
      <alignment horizontal="center" vertical="center"/>
    </xf>
    <xf numFmtId="0" fontId="28" fillId="13" borderId="37" xfId="0" applyFont="1" applyFill="1" applyBorder="1" applyAlignment="1">
      <alignment horizontal="center" vertical="center"/>
    </xf>
    <xf numFmtId="0" fontId="28" fillId="13" borderId="38" xfId="0" applyFont="1" applyFill="1" applyBorder="1" applyAlignment="1">
      <alignment horizontal="center" vertical="center"/>
    </xf>
    <xf numFmtId="0" fontId="28" fillId="13" borderId="39" xfId="0" applyFont="1" applyFill="1" applyBorder="1" applyAlignment="1">
      <alignment horizontal="center" vertical="center"/>
    </xf>
    <xf numFmtId="0" fontId="34" fillId="0" borderId="45" xfId="0" applyFont="1" applyBorder="1" applyAlignment="1">
      <alignment horizontal="left"/>
    </xf>
    <xf numFmtId="0" fontId="34" fillId="0" borderId="4" xfId="0" applyFont="1" applyBorder="1" applyAlignment="1">
      <alignment horizontal="left"/>
    </xf>
    <xf numFmtId="0" fontId="34" fillId="0" borderId="35" xfId="0" applyFont="1" applyBorder="1" applyAlignment="1">
      <alignment horizontal="left"/>
    </xf>
    <xf numFmtId="0" fontId="34" fillId="0" borderId="3" xfId="0" applyFont="1" applyBorder="1" applyAlignment="1">
      <alignment horizontal="left"/>
    </xf>
    <xf numFmtId="0" fontId="23" fillId="0" borderId="3" xfId="0" applyFont="1" applyBorder="1" applyAlignment="1">
      <alignment horizontal="center" vertical="center"/>
    </xf>
    <xf numFmtId="0" fontId="34" fillId="0" borderId="18" xfId="0" applyFont="1" applyBorder="1"/>
    <xf numFmtId="0" fontId="34" fillId="0" borderId="53" xfId="0" applyFont="1" applyBorder="1"/>
    <xf numFmtId="0" fontId="34" fillId="0" borderId="42" xfId="0" applyFont="1" applyBorder="1"/>
    <xf numFmtId="0" fontId="34" fillId="6" borderId="63" xfId="0" applyFont="1" applyFill="1" applyBorder="1"/>
    <xf numFmtId="0" fontId="34" fillId="6" borderId="64" xfId="0" applyFont="1" applyFill="1" applyBorder="1"/>
    <xf numFmtId="0" fontId="34" fillId="6" borderId="52" xfId="0" applyFont="1" applyFill="1" applyBorder="1"/>
    <xf numFmtId="0" fontId="34" fillId="0" borderId="37" xfId="0" applyFont="1" applyBorder="1"/>
    <xf numFmtId="0" fontId="34" fillId="0" borderId="38" xfId="0" applyFont="1" applyBorder="1"/>
    <xf numFmtId="0" fontId="26" fillId="15" borderId="3" xfId="0" applyFont="1" applyFill="1" applyBorder="1" applyAlignment="1">
      <alignment horizontal="center" vertical="center"/>
    </xf>
  </cellXfs>
  <cellStyles count="4">
    <cellStyle name="Currency" xfId="1" builtinId="4"/>
    <cellStyle name="Hyperlink" xfId="2" builtinId="8"/>
    <cellStyle name="Normal" xfId="0" builtinId="0"/>
    <cellStyle name="Normal_Application Development Pricing Format" xfId="3" xr:uid="{08ACDE71-D8B2-4098-8CDD-79E9141BAA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209551</xdr:colOff>
      <xdr:row>0</xdr:row>
      <xdr:rowOff>111127</xdr:rowOff>
    </xdr:from>
    <xdr:to>
      <xdr:col>1</xdr:col>
      <xdr:colOff>1847851</xdr:colOff>
      <xdr:row>0</xdr:row>
      <xdr:rowOff>1377951</xdr:rowOff>
    </xdr:to>
    <xdr:pic>
      <xdr:nvPicPr>
        <xdr:cNvPr id="2" name="Picture 30" descr="Transnet New Logo">
          <a:extLst>
            <a:ext uri="{FF2B5EF4-FFF2-40B4-BE49-F238E27FC236}">
              <a16:creationId xmlns:a16="http://schemas.microsoft.com/office/drawing/2014/main" id="{F1BA13E5-028F-4DB3-93FC-C5EBA273A9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31801" y="111127"/>
          <a:ext cx="1638300" cy="1266824"/>
        </a:xfrm>
        <a:prstGeom prst="rect">
          <a:avLst/>
        </a:prstGeom>
        <a:noFill/>
        <a:ln w="9525">
          <a:noFill/>
          <a:miter lim="800000"/>
          <a:headEnd/>
          <a:tailEnd/>
        </a:ln>
      </xdr:spPr>
    </xdr:pic>
    <xdr:clientData/>
  </xdr:twoCellAnchor>
  <xdr:oneCellAnchor>
    <xdr:from>
      <xdr:col>2</xdr:col>
      <xdr:colOff>2670175</xdr:colOff>
      <xdr:row>3</xdr:row>
      <xdr:rowOff>174625</xdr:rowOff>
    </xdr:from>
    <xdr:ext cx="65" cy="172227"/>
    <xdr:sp macro="" textlink="">
      <xdr:nvSpPr>
        <xdr:cNvPr id="3" name="TextBox 2">
          <a:extLst>
            <a:ext uri="{FF2B5EF4-FFF2-40B4-BE49-F238E27FC236}">
              <a16:creationId xmlns:a16="http://schemas.microsoft.com/office/drawing/2014/main" id="{8E7F5743-DDB2-F3F1-8967-2E0D1D4E815F}"/>
            </a:ext>
          </a:extLst>
        </xdr:cNvPr>
        <xdr:cNvSpPr txBox="1"/>
      </xdr:nvSpPr>
      <xdr:spPr>
        <a:xfrm>
          <a:off x="5413375" y="2441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152400</xdr:rowOff>
    </xdr:from>
    <xdr:to>
      <xdr:col>3</xdr:col>
      <xdr:colOff>994480</xdr:colOff>
      <xdr:row>0</xdr:row>
      <xdr:rowOff>1114425</xdr:rowOff>
    </xdr:to>
    <xdr:pic>
      <xdr:nvPicPr>
        <xdr:cNvPr id="2" name="Picture 30" descr="Transnet New Logo">
          <a:extLst>
            <a:ext uri="{FF2B5EF4-FFF2-40B4-BE49-F238E27FC236}">
              <a16:creationId xmlns:a16="http://schemas.microsoft.com/office/drawing/2014/main" id="{C6602B13-CBAF-45C3-9FCC-4AA8FDAF4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152400"/>
          <a:ext cx="152788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125995</xdr:colOff>
      <xdr:row>0</xdr:row>
      <xdr:rowOff>962025</xdr:rowOff>
    </xdr:to>
    <xdr:pic>
      <xdr:nvPicPr>
        <xdr:cNvPr id="2" name="Picture 30" descr="Transnet New Logo">
          <a:extLst>
            <a:ext uri="{FF2B5EF4-FFF2-40B4-BE49-F238E27FC236}">
              <a16:creationId xmlns:a16="http://schemas.microsoft.com/office/drawing/2014/main" id="{CDDB3B7A-94F9-4419-A59C-3998F3E5F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615" y="0"/>
          <a:ext cx="152788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xdr:rowOff>
    </xdr:from>
    <xdr:to>
      <xdr:col>2</xdr:col>
      <xdr:colOff>1019907</xdr:colOff>
      <xdr:row>0</xdr:row>
      <xdr:rowOff>662355</xdr:rowOff>
    </xdr:to>
    <xdr:pic>
      <xdr:nvPicPr>
        <xdr:cNvPr id="2" name="Picture 30" descr="Transnet New Logo">
          <a:extLst>
            <a:ext uri="{FF2B5EF4-FFF2-40B4-BE49-F238E27FC236}">
              <a16:creationId xmlns:a16="http://schemas.microsoft.com/office/drawing/2014/main" id="{7D91AE1E-BA62-4A3E-906A-1CAF2F48C3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708" y="1"/>
          <a:ext cx="1301261" cy="662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158750</xdr:rowOff>
    </xdr:from>
    <xdr:to>
      <xdr:col>0</xdr:col>
      <xdr:colOff>1525319</xdr:colOff>
      <xdr:row>0</xdr:row>
      <xdr:rowOff>1425574</xdr:rowOff>
    </xdr:to>
    <xdr:pic>
      <xdr:nvPicPr>
        <xdr:cNvPr id="2" name="Picture 30" descr="Transnet New Logo">
          <a:extLst>
            <a:ext uri="{FF2B5EF4-FFF2-40B4-BE49-F238E27FC236}">
              <a16:creationId xmlns:a16="http://schemas.microsoft.com/office/drawing/2014/main" id="{384E83B5-0F4E-4D8D-8D0F-FBDBC77733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600" y="158750"/>
          <a:ext cx="2033319" cy="12668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741A1-1619-4E43-8D27-99B6642FCBFB}">
  <dimension ref="B1:D24"/>
  <sheetViews>
    <sheetView tabSelected="1" workbookViewId="0">
      <selection activeCell="F12" sqref="F12"/>
    </sheetView>
  </sheetViews>
  <sheetFormatPr defaultColWidth="8.81640625" defaultRowHeight="24.5" customHeight="1" x14ac:dyDescent="0.25"/>
  <cols>
    <col min="1" max="1" width="3.1796875" style="7" customWidth="1"/>
    <col min="2" max="2" width="36.08984375" style="7" customWidth="1"/>
    <col min="3" max="3" width="82.81640625" style="7" customWidth="1"/>
    <col min="4" max="4" width="25" style="7" customWidth="1"/>
    <col min="5" max="5" width="5.36328125" style="7" customWidth="1"/>
    <col min="6" max="6" width="18.1796875" style="7" customWidth="1"/>
    <col min="7" max="7" width="72.08984375" style="7" customWidth="1"/>
    <col min="8" max="8" width="8.81640625" style="7"/>
    <col min="9" max="9" width="53.08984375" style="7" customWidth="1"/>
    <col min="10" max="16384" width="8.81640625" style="7"/>
  </cols>
  <sheetData>
    <row r="1" spans="2:4" ht="129.5" customHeight="1" x14ac:dyDescent="0.25">
      <c r="C1" s="155" t="s">
        <v>162</v>
      </c>
    </row>
    <row r="2" spans="2:4" ht="24.5" customHeight="1" x14ac:dyDescent="0.3">
      <c r="B2" s="32" t="s">
        <v>105</v>
      </c>
      <c r="C2" s="33"/>
      <c r="D2" s="19"/>
    </row>
    <row r="3" spans="2:4" ht="24.5" customHeight="1" x14ac:dyDescent="0.3">
      <c r="B3" s="23"/>
      <c r="C3" s="133" t="s">
        <v>106</v>
      </c>
      <c r="D3" s="20"/>
    </row>
    <row r="4" spans="2:4" ht="24.5" customHeight="1" x14ac:dyDescent="0.3">
      <c r="B4" s="8"/>
      <c r="C4" s="157" t="s">
        <v>163</v>
      </c>
    </row>
    <row r="5" spans="2:4" ht="24.5" customHeight="1" x14ac:dyDescent="0.3">
      <c r="B5" s="23"/>
      <c r="C5" s="159" t="s">
        <v>119</v>
      </c>
      <c r="D5" s="156"/>
    </row>
    <row r="6" spans="2:4" ht="30.5" thickBot="1" x14ac:dyDescent="0.3">
      <c r="B6" s="8"/>
      <c r="C6" s="158" t="s">
        <v>120</v>
      </c>
    </row>
    <row r="7" spans="2:4" ht="24.5" customHeight="1" thickBot="1" x14ac:dyDescent="0.3">
      <c r="B7" s="8"/>
      <c r="C7" s="30" t="s">
        <v>107</v>
      </c>
    </row>
    <row r="8" spans="2:4" ht="24.5" customHeight="1" thickBot="1" x14ac:dyDescent="0.35">
      <c r="B8" s="9"/>
      <c r="C8" s="31" t="s">
        <v>108</v>
      </c>
    </row>
    <row r="9" spans="2:4" ht="38" thickBot="1" x14ac:dyDescent="0.3">
      <c r="B9" s="10" t="s">
        <v>109</v>
      </c>
      <c r="C9" s="11" t="s">
        <v>110</v>
      </c>
    </row>
    <row r="10" spans="2:4" ht="50.5" thickBot="1" x14ac:dyDescent="0.3">
      <c r="B10" s="12" t="s">
        <v>111</v>
      </c>
      <c r="C10" s="13" t="s">
        <v>112</v>
      </c>
      <c r="D10" s="14"/>
    </row>
    <row r="11" spans="2:4" ht="38" thickBot="1" x14ac:dyDescent="0.3">
      <c r="B11" s="12" t="s">
        <v>121</v>
      </c>
      <c r="C11" s="13" t="s">
        <v>165</v>
      </c>
      <c r="D11" s="132" t="s">
        <v>113</v>
      </c>
    </row>
    <row r="12" spans="2:4" ht="63" thickBot="1" x14ac:dyDescent="0.3">
      <c r="B12" s="12" t="s">
        <v>164</v>
      </c>
      <c r="C12" s="13" t="s">
        <v>166</v>
      </c>
      <c r="D12" s="160"/>
    </row>
    <row r="13" spans="2:4" ht="24.5" customHeight="1" thickBot="1" x14ac:dyDescent="0.3"/>
    <row r="14" spans="2:4" ht="24.5" customHeight="1" thickBot="1" x14ac:dyDescent="0.35">
      <c r="B14" s="169" t="s">
        <v>114</v>
      </c>
      <c r="C14" s="170"/>
      <c r="D14" s="171"/>
    </row>
    <row r="15" spans="2:4" ht="24.5" customHeight="1" thickBot="1" x14ac:dyDescent="0.3">
      <c r="B15" s="15" t="s">
        <v>115</v>
      </c>
      <c r="C15" s="172" t="s">
        <v>116</v>
      </c>
      <c r="D15" s="173"/>
    </row>
    <row r="16" spans="2:4" ht="24.5" customHeight="1" thickBot="1" x14ac:dyDescent="0.3">
      <c r="B16" s="21" t="s">
        <v>125</v>
      </c>
      <c r="C16" s="163" t="s">
        <v>130</v>
      </c>
      <c r="D16" s="164"/>
    </row>
    <row r="17" spans="2:4" ht="24.5" customHeight="1" x14ac:dyDescent="0.25">
      <c r="B17" s="16" t="s">
        <v>122</v>
      </c>
      <c r="C17" s="163" t="s">
        <v>128</v>
      </c>
      <c r="D17" s="164"/>
    </row>
    <row r="18" spans="2:4" ht="24.5" customHeight="1" thickBot="1" x14ac:dyDescent="0.3">
      <c r="B18" s="17" t="s">
        <v>123</v>
      </c>
      <c r="C18" s="174" t="s">
        <v>129</v>
      </c>
      <c r="D18" s="175"/>
    </row>
    <row r="19" spans="2:4" ht="38.5" customHeight="1" x14ac:dyDescent="0.25">
      <c r="B19" s="17" t="s">
        <v>124</v>
      </c>
      <c r="C19" s="161" t="s">
        <v>167</v>
      </c>
      <c r="D19" s="162"/>
    </row>
    <row r="20" spans="2:4" ht="37" customHeight="1" x14ac:dyDescent="0.25">
      <c r="B20" s="26" t="s">
        <v>117</v>
      </c>
      <c r="C20" s="161" t="s">
        <v>168</v>
      </c>
      <c r="D20" s="162"/>
    </row>
    <row r="22" spans="2:4" s="27" customFormat="1" ht="15" customHeight="1" thickBot="1" x14ac:dyDescent="0.4">
      <c r="B22" s="165" t="s">
        <v>156</v>
      </c>
      <c r="C22" s="165"/>
      <c r="D22" s="28"/>
    </row>
    <row r="23" spans="2:4" s="27" customFormat="1" ht="148.5" customHeight="1" thickBot="1" x14ac:dyDescent="0.3">
      <c r="B23" s="166" t="s">
        <v>157</v>
      </c>
      <c r="C23" s="167"/>
      <c r="D23" s="168"/>
    </row>
    <row r="24" spans="2:4" s="27" customFormat="1" ht="14" x14ac:dyDescent="0.3">
      <c r="D24" s="29"/>
    </row>
  </sheetData>
  <sheetProtection algorithmName="SHA-512" hashValue="JedoqH6HAgP4mhfgTadMwucBz6ICGNwW8t66n8y+7F9no4MkCuBSwP11nquSW2Uai30TSKttNn0ihSsZ4EQj+A==" saltValue="eKVOD1jPpCY0f/gv4jxMmQ==" spinCount="100000" sheet="1" objects="1" scenarios="1"/>
  <mergeCells count="9">
    <mergeCell ref="C20:D20"/>
    <mergeCell ref="C16:D16"/>
    <mergeCell ref="B22:C22"/>
    <mergeCell ref="B23:D23"/>
    <mergeCell ref="B14:D14"/>
    <mergeCell ref="C15:D15"/>
    <mergeCell ref="C17:D17"/>
    <mergeCell ref="C18:D18"/>
    <mergeCell ref="C19:D19"/>
  </mergeCells>
  <pageMargins left="0.7" right="0.7" top="0.75" bottom="0.75" header="0.3" footer="0.3"/>
  <pageSetup paperSize="9" orientation="portrait" verticalDpi="0" r:id="rId1"/>
  <headerFooter>
    <oddFooter>&amp;C&amp;1#&amp;"Calibri"&amp;10&amp;K0000FFTRANSNET CONFIDENTIAL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AF9B-49AC-4BA0-A92E-10C07BB51564}">
  <dimension ref="C1:J13"/>
  <sheetViews>
    <sheetView showGridLines="0" topLeftCell="A3" workbookViewId="0">
      <selection activeCell="A9" sqref="A9:XFD9"/>
    </sheetView>
  </sheetViews>
  <sheetFormatPr defaultColWidth="8.81640625" defaultRowHeight="22.5" customHeight="1" x14ac:dyDescent="0.35"/>
  <cols>
    <col min="1" max="2" width="2.90625" style="4" customWidth="1"/>
    <col min="3" max="3" width="2.81640625" style="4" customWidth="1"/>
    <col min="4" max="4" width="37.36328125" style="6" customWidth="1"/>
    <col min="5" max="5" width="8.1796875" style="4" customWidth="1"/>
    <col min="6" max="6" width="11.36328125" style="4" customWidth="1"/>
    <col min="7" max="7" width="16.6328125" style="4" customWidth="1"/>
    <col min="8" max="8" width="14.54296875" style="4" customWidth="1"/>
    <col min="9" max="9" width="13" style="4" customWidth="1"/>
    <col min="10" max="10" width="16.453125" style="4" customWidth="1"/>
    <col min="11" max="11" width="7.08984375" style="4" customWidth="1"/>
    <col min="12" max="16384" width="8.81640625" style="4"/>
  </cols>
  <sheetData>
    <row r="1" spans="3:10" ht="114" customHeight="1" thickBot="1" x14ac:dyDescent="0.4">
      <c r="E1" s="176" t="s">
        <v>126</v>
      </c>
      <c r="F1" s="177"/>
      <c r="G1" s="177"/>
      <c r="H1" s="177"/>
      <c r="I1" s="177"/>
      <c r="J1" s="178"/>
    </row>
    <row r="2" spans="3:10" ht="21" customHeight="1" x14ac:dyDescent="0.35">
      <c r="C2" s="137"/>
      <c r="D2" s="134" t="str">
        <f>Instructions!C3</f>
        <v>Transnet Ltd SOC</v>
      </c>
      <c r="E2" s="98"/>
      <c r="F2" s="93"/>
      <c r="G2" s="93"/>
      <c r="H2" s="93"/>
      <c r="I2" s="93"/>
      <c r="J2" s="94"/>
    </row>
    <row r="3" spans="3:10" ht="21" customHeight="1" x14ac:dyDescent="0.35">
      <c r="C3" s="138"/>
      <c r="D3" s="135" t="str">
        <f>Instructions!C4</f>
        <v>Service Provider</v>
      </c>
      <c r="E3" s="99"/>
      <c r="J3" s="95"/>
    </row>
    <row r="4" spans="3:10" ht="21" customHeight="1" thickBot="1" x14ac:dyDescent="0.4">
      <c r="C4" s="139"/>
      <c r="D4" s="136" t="str">
        <f>Instructions!C5</f>
        <v>DATE</v>
      </c>
      <c r="E4" s="100"/>
      <c r="F4" s="96"/>
      <c r="G4" s="96"/>
      <c r="H4" s="96"/>
      <c r="I4" s="96"/>
      <c r="J4" s="97"/>
    </row>
    <row r="5" spans="3:10" ht="27" customHeight="1" thickBot="1" x14ac:dyDescent="0.4">
      <c r="C5" s="183" t="s">
        <v>161</v>
      </c>
      <c r="D5" s="184"/>
      <c r="E5" s="184"/>
      <c r="F5" s="184"/>
      <c r="G5" s="184"/>
      <c r="H5" s="184"/>
      <c r="I5" s="184"/>
      <c r="J5" s="185"/>
    </row>
    <row r="6" spans="3:10" ht="23.5" customHeight="1" thickBot="1" x14ac:dyDescent="0.4">
      <c r="C6" s="186" t="s">
        <v>155</v>
      </c>
      <c r="D6" s="187"/>
      <c r="E6" s="187"/>
      <c r="F6" s="187"/>
      <c r="G6" s="187"/>
      <c r="H6" s="187"/>
      <c r="I6" s="187"/>
      <c r="J6" s="188"/>
    </row>
    <row r="7" spans="3:10" ht="33" customHeight="1" thickBot="1" x14ac:dyDescent="0.4">
      <c r="C7" s="181" t="s">
        <v>95</v>
      </c>
      <c r="D7" s="182"/>
      <c r="E7" s="83" t="s">
        <v>153</v>
      </c>
      <c r="F7" s="85" t="s">
        <v>101</v>
      </c>
      <c r="G7" s="89" t="s">
        <v>96</v>
      </c>
      <c r="H7" s="83" t="s">
        <v>97</v>
      </c>
      <c r="I7" s="83" t="s">
        <v>98</v>
      </c>
      <c r="J7" s="84" t="s">
        <v>99</v>
      </c>
    </row>
    <row r="8" spans="3:10" ht="22.5" customHeight="1" x14ac:dyDescent="0.25">
      <c r="C8" s="78">
        <v>1</v>
      </c>
      <c r="D8" s="79" t="s">
        <v>152</v>
      </c>
      <c r="E8" s="80">
        <v>1</v>
      </c>
      <c r="F8" s="86">
        <v>50</v>
      </c>
      <c r="G8" s="90">
        <f>'1 Gbps Recurring Fees'!J62</f>
        <v>0</v>
      </c>
      <c r="H8" s="37">
        <f>'1 Gbps Recurring Fees'!L62</f>
        <v>0</v>
      </c>
      <c r="I8" s="37">
        <f>'1 Gbps Recurring Fees'!N62</f>
        <v>0</v>
      </c>
      <c r="J8" s="37">
        <f>SUM(G8:I8)</f>
        <v>0</v>
      </c>
    </row>
    <row r="9" spans="3:10" ht="22.5" customHeight="1" x14ac:dyDescent="0.25">
      <c r="C9" s="74">
        <v>2</v>
      </c>
      <c r="D9" s="54" t="s">
        <v>154</v>
      </c>
      <c r="E9" s="53">
        <v>10</v>
      </c>
      <c r="F9" s="18">
        <v>3</v>
      </c>
      <c r="G9" s="36">
        <f>'10 Gbps Recurring Fees'!J14</f>
        <v>0</v>
      </c>
      <c r="H9" s="35">
        <f>'10 Gbps Recurring Fees'!L14</f>
        <v>0</v>
      </c>
      <c r="I9" s="35">
        <f>'10 Gbps Recurring Fees'!N14</f>
        <v>0</v>
      </c>
      <c r="J9" s="35">
        <f t="shared" ref="J9:J11" si="0">SUM(G9:I9)</f>
        <v>0</v>
      </c>
    </row>
    <row r="10" spans="3:10" ht="22.5" customHeight="1" x14ac:dyDescent="0.25">
      <c r="C10" s="74">
        <v>3</v>
      </c>
      <c r="D10" s="54" t="s">
        <v>151</v>
      </c>
      <c r="E10" s="25"/>
      <c r="F10" s="87"/>
      <c r="G10" s="36">
        <f>'Transition Costs'!E14</f>
        <v>0</v>
      </c>
      <c r="H10" s="81"/>
      <c r="I10" s="81"/>
      <c r="J10" s="35">
        <f t="shared" si="0"/>
        <v>0</v>
      </c>
    </row>
    <row r="11" spans="3:10" ht="22.5" customHeight="1" thickBot="1" x14ac:dyDescent="0.3">
      <c r="C11" s="75">
        <v>4</v>
      </c>
      <c r="D11" s="77" t="s">
        <v>158</v>
      </c>
      <c r="E11" s="76"/>
      <c r="F11" s="88"/>
      <c r="G11" s="91"/>
      <c r="H11" s="82"/>
      <c r="I11" s="40">
        <f>'Disengagement Costs'!F14</f>
        <v>0</v>
      </c>
      <c r="J11" s="40">
        <f t="shared" si="0"/>
        <v>0</v>
      </c>
    </row>
    <row r="12" spans="3:10" ht="22.5" customHeight="1" thickBot="1" x14ac:dyDescent="0.3">
      <c r="C12" s="179" t="s">
        <v>100</v>
      </c>
      <c r="D12" s="180"/>
      <c r="E12" s="180"/>
      <c r="F12" s="180"/>
      <c r="G12" s="92">
        <f>SUM(G8:G11)</f>
        <v>0</v>
      </c>
      <c r="H12" s="40">
        <f t="shared" ref="H12:I12" si="1">SUM(H8:H11)</f>
        <v>0</v>
      </c>
      <c r="I12" s="40">
        <f t="shared" si="1"/>
        <v>0</v>
      </c>
      <c r="J12" s="40">
        <f>SUM(J8:J11)</f>
        <v>0</v>
      </c>
    </row>
    <row r="13" spans="3:10" ht="10" customHeight="1" x14ac:dyDescent="0.35">
      <c r="C13" s="2"/>
      <c r="D13" s="5"/>
      <c r="E13" s="22"/>
      <c r="F13" s="22"/>
      <c r="G13" s="3"/>
      <c r="H13" s="3"/>
      <c r="I13" s="3"/>
      <c r="J13" s="3"/>
    </row>
  </sheetData>
  <sheetProtection algorithmName="SHA-512" hashValue="l7QDiowmyiwvwEVcd2PQzqKIYvoygGKFYUojd3494vkA6b33BFADAb8ZAgdSozBaX4I1h0SX3O85nxBcli0/kA==" saltValue="RizwP6V88faam1tuAhto9Q==" spinCount="100000" sheet="1" objects="1" scenarios="1"/>
  <mergeCells count="5">
    <mergeCell ref="E1:J1"/>
    <mergeCell ref="C12:F12"/>
    <mergeCell ref="C7:D7"/>
    <mergeCell ref="C5:J5"/>
    <mergeCell ref="C6:J6"/>
  </mergeCells>
  <pageMargins left="0.7" right="0.7" top="0.75" bottom="0.75" header="0.3" footer="0.3"/>
  <pageSetup orientation="portrait" verticalDpi="0" r:id="rId1"/>
  <headerFooter>
    <oddFooter>&amp;C&amp;1#&amp;"Calibri"&amp;10&amp;K0000FFTRANSNET CONFIDENTIAL INFORMATION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707C-93C4-4F39-99EA-1CFAC3289795}">
  <dimension ref="B1:N67"/>
  <sheetViews>
    <sheetView topLeftCell="B1" zoomScale="130" zoomScaleNormal="130" workbookViewId="0">
      <selection activeCell="H3" sqref="H3"/>
    </sheetView>
  </sheetViews>
  <sheetFormatPr defaultColWidth="6.81640625" defaultRowHeight="17" customHeight="1" x14ac:dyDescent="0.35"/>
  <cols>
    <col min="1" max="1" width="2.6328125" style="1" customWidth="1"/>
    <col min="2" max="2" width="5.08984375" style="1" customWidth="1"/>
    <col min="3" max="3" width="17.1796875" style="1" customWidth="1"/>
    <col min="4" max="4" width="6.81640625" style="1" customWidth="1"/>
    <col min="5" max="6" width="6.81640625" style="1"/>
    <col min="7" max="7" width="15.36328125" style="1" customWidth="1"/>
    <col min="8" max="8" width="14.81640625" style="1" customWidth="1"/>
    <col min="9" max="9" width="13.54296875" style="1" customWidth="1"/>
    <col min="10" max="10" width="14.6328125" style="1" customWidth="1"/>
    <col min="11" max="11" width="13.81640625" style="1" customWidth="1"/>
    <col min="12" max="12" width="15.90625" style="1" customWidth="1"/>
    <col min="13" max="14" width="15.81640625" style="1" customWidth="1"/>
    <col min="15" max="16384" width="6.81640625" style="1"/>
  </cols>
  <sheetData>
    <row r="1" spans="2:14" ht="82.5" customHeight="1" x14ac:dyDescent="0.35">
      <c r="B1" s="232"/>
      <c r="C1" s="232"/>
      <c r="E1" s="231" t="s">
        <v>128</v>
      </c>
      <c r="F1" s="232"/>
      <c r="G1" s="232"/>
      <c r="H1" s="232"/>
      <c r="I1" s="232"/>
      <c r="J1" s="232"/>
      <c r="K1" s="232"/>
      <c r="L1" s="232"/>
    </row>
    <row r="2" spans="2:14" ht="14.5" x14ac:dyDescent="0.35">
      <c r="B2" s="4"/>
      <c r="C2" s="140" t="str">
        <f>Instructions!$C$3</f>
        <v>Transnet Ltd SOC</v>
      </c>
      <c r="E2" s="102"/>
      <c r="F2" s="4"/>
      <c r="G2" s="4"/>
      <c r="H2" s="4"/>
      <c r="I2" s="4"/>
      <c r="J2" s="4"/>
      <c r="K2" s="4"/>
      <c r="L2" s="4"/>
    </row>
    <row r="3" spans="2:14" ht="14.5" x14ac:dyDescent="0.35">
      <c r="B3" s="4"/>
      <c r="C3" s="140" t="str">
        <f>Instructions!$C$4</f>
        <v>Service Provider</v>
      </c>
      <c r="E3" s="102"/>
      <c r="F3" s="4"/>
      <c r="G3" s="4"/>
      <c r="H3" s="4"/>
      <c r="I3" s="4"/>
      <c r="J3" s="4"/>
      <c r="K3" s="4"/>
      <c r="L3" s="4"/>
    </row>
    <row r="4" spans="2:14" ht="14.5" x14ac:dyDescent="0.35">
      <c r="B4" s="4"/>
      <c r="C4" s="140" t="str">
        <f>Instructions!$C$5</f>
        <v>DATE</v>
      </c>
      <c r="E4" s="102"/>
      <c r="F4" s="4"/>
      <c r="G4" s="4"/>
      <c r="H4" s="4"/>
      <c r="I4" s="4"/>
      <c r="J4" s="4"/>
      <c r="K4" s="4"/>
      <c r="L4" s="4"/>
    </row>
    <row r="5" spans="2:14" ht="10" thickBot="1" x14ac:dyDescent="0.4"/>
    <row r="6" spans="2:14" ht="17" customHeight="1" thickBot="1" x14ac:dyDescent="0.4">
      <c r="B6" s="38"/>
      <c r="C6" s="41"/>
      <c r="D6" s="42"/>
      <c r="E6" s="42"/>
      <c r="F6" s="42"/>
      <c r="G6" s="42"/>
      <c r="H6" s="226" t="s">
        <v>96</v>
      </c>
      <c r="I6" s="230"/>
      <c r="J6" s="227"/>
      <c r="K6" s="226" t="s">
        <v>97</v>
      </c>
      <c r="L6" s="227"/>
      <c r="M6" s="226" t="s">
        <v>98</v>
      </c>
      <c r="N6" s="227"/>
    </row>
    <row r="7" spans="2:14" ht="17" customHeight="1" thickBot="1" x14ac:dyDescent="0.4">
      <c r="B7" s="202" t="s">
        <v>141</v>
      </c>
      <c r="C7" s="204" t="s">
        <v>44</v>
      </c>
      <c r="D7" s="206" t="s">
        <v>45</v>
      </c>
      <c r="E7" s="206"/>
      <c r="F7" s="206"/>
      <c r="G7" s="207"/>
      <c r="H7" s="189" t="s">
        <v>133</v>
      </c>
      <c r="I7" s="235"/>
      <c r="J7" s="190"/>
      <c r="K7" s="189" t="s">
        <v>133</v>
      </c>
      <c r="L7" s="190"/>
      <c r="M7" s="189" t="s">
        <v>133</v>
      </c>
      <c r="N7" s="190"/>
    </row>
    <row r="8" spans="2:14" s="6" customFormat="1" ht="31.25" customHeight="1" thickBot="1" x14ac:dyDescent="0.4">
      <c r="B8" s="203"/>
      <c r="C8" s="205"/>
      <c r="D8" s="208"/>
      <c r="E8" s="208"/>
      <c r="F8" s="208"/>
      <c r="G8" s="209"/>
      <c r="H8" s="43" t="s">
        <v>132</v>
      </c>
      <c r="I8" s="44" t="s">
        <v>131</v>
      </c>
      <c r="J8" s="45" t="s">
        <v>118</v>
      </c>
      <c r="K8" s="43" t="s">
        <v>131</v>
      </c>
      <c r="L8" s="45" t="s">
        <v>118</v>
      </c>
      <c r="M8" s="43" t="s">
        <v>131</v>
      </c>
      <c r="N8" s="45" t="s">
        <v>118</v>
      </c>
    </row>
    <row r="9" spans="2:14" ht="17" customHeight="1" x14ac:dyDescent="0.25">
      <c r="B9" s="50">
        <v>1</v>
      </c>
      <c r="C9" s="46" t="s">
        <v>0</v>
      </c>
      <c r="D9" s="233" t="s">
        <v>46</v>
      </c>
      <c r="E9" s="233"/>
      <c r="F9" s="233"/>
      <c r="G9" s="234"/>
      <c r="H9" s="103">
        <v>1</v>
      </c>
      <c r="I9" s="148"/>
      <c r="J9" s="104">
        <f>H9*I9</f>
        <v>0</v>
      </c>
      <c r="K9" s="150"/>
      <c r="L9" s="104">
        <f>H9*K9</f>
        <v>0</v>
      </c>
      <c r="M9" s="150"/>
      <c r="N9" s="104">
        <f>H9*M9</f>
        <v>0</v>
      </c>
    </row>
    <row r="10" spans="2:14" ht="17" customHeight="1" x14ac:dyDescent="0.25">
      <c r="B10" s="51">
        <v>2</v>
      </c>
      <c r="C10" s="34" t="s">
        <v>1</v>
      </c>
      <c r="D10" s="210" t="s">
        <v>47</v>
      </c>
      <c r="E10" s="210"/>
      <c r="F10" s="210"/>
      <c r="G10" s="211"/>
      <c r="H10" s="105">
        <v>1</v>
      </c>
      <c r="I10" s="149"/>
      <c r="J10" s="106">
        <f t="shared" ref="J10:J58" si="0">H10*I10</f>
        <v>0</v>
      </c>
      <c r="K10" s="151"/>
      <c r="L10" s="106">
        <f t="shared" ref="L10:L58" si="1">H10*K10</f>
        <v>0</v>
      </c>
      <c r="M10" s="151"/>
      <c r="N10" s="106">
        <f t="shared" ref="N10:N58" si="2">H10*M10</f>
        <v>0</v>
      </c>
    </row>
    <row r="11" spans="2:14" ht="17" customHeight="1" x14ac:dyDescent="0.25">
      <c r="B11" s="51">
        <v>3</v>
      </c>
      <c r="C11" s="34" t="s">
        <v>2</v>
      </c>
      <c r="D11" s="210" t="s">
        <v>48</v>
      </c>
      <c r="E11" s="210"/>
      <c r="F11" s="210"/>
      <c r="G11" s="211"/>
      <c r="H11" s="105">
        <v>1</v>
      </c>
      <c r="I11" s="149"/>
      <c r="J11" s="106">
        <f t="shared" si="0"/>
        <v>0</v>
      </c>
      <c r="K11" s="151"/>
      <c r="L11" s="106">
        <f t="shared" si="1"/>
        <v>0</v>
      </c>
      <c r="M11" s="151"/>
      <c r="N11" s="106">
        <f t="shared" si="2"/>
        <v>0</v>
      </c>
    </row>
    <row r="12" spans="2:14" ht="17" customHeight="1" x14ac:dyDescent="0.25">
      <c r="B12" s="51">
        <v>4</v>
      </c>
      <c r="C12" s="34" t="s">
        <v>3</v>
      </c>
      <c r="D12" s="210" t="s">
        <v>49</v>
      </c>
      <c r="E12" s="210"/>
      <c r="F12" s="210"/>
      <c r="G12" s="211"/>
      <c r="H12" s="105">
        <v>1</v>
      </c>
      <c r="I12" s="149"/>
      <c r="J12" s="106">
        <f t="shared" si="0"/>
        <v>0</v>
      </c>
      <c r="K12" s="151"/>
      <c r="L12" s="106">
        <f t="shared" si="1"/>
        <v>0</v>
      </c>
      <c r="M12" s="151"/>
      <c r="N12" s="106">
        <f t="shared" si="2"/>
        <v>0</v>
      </c>
    </row>
    <row r="13" spans="2:14" ht="23.4" customHeight="1" x14ac:dyDescent="0.25">
      <c r="B13" s="51">
        <v>5</v>
      </c>
      <c r="C13" s="34" t="s">
        <v>4</v>
      </c>
      <c r="D13" s="210" t="s">
        <v>50</v>
      </c>
      <c r="E13" s="210"/>
      <c r="F13" s="210"/>
      <c r="G13" s="211"/>
      <c r="H13" s="105">
        <v>1</v>
      </c>
      <c r="I13" s="149"/>
      <c r="J13" s="106">
        <f t="shared" si="0"/>
        <v>0</v>
      </c>
      <c r="K13" s="151"/>
      <c r="L13" s="106">
        <f t="shared" si="1"/>
        <v>0</v>
      </c>
      <c r="M13" s="151"/>
      <c r="N13" s="106">
        <f t="shared" si="2"/>
        <v>0</v>
      </c>
    </row>
    <row r="14" spans="2:14" ht="17" customHeight="1" x14ac:dyDescent="0.25">
      <c r="B14" s="51">
        <v>6</v>
      </c>
      <c r="C14" s="34" t="s">
        <v>51</v>
      </c>
      <c r="D14" s="210" t="s">
        <v>52</v>
      </c>
      <c r="E14" s="210"/>
      <c r="F14" s="210"/>
      <c r="G14" s="211"/>
      <c r="H14" s="105">
        <v>1</v>
      </c>
      <c r="I14" s="149"/>
      <c r="J14" s="106">
        <f t="shared" si="0"/>
        <v>0</v>
      </c>
      <c r="K14" s="151"/>
      <c r="L14" s="106">
        <f t="shared" si="1"/>
        <v>0</v>
      </c>
      <c r="M14" s="151"/>
      <c r="N14" s="106">
        <f t="shared" si="2"/>
        <v>0</v>
      </c>
    </row>
    <row r="15" spans="2:14" ht="24" customHeight="1" x14ac:dyDescent="0.25">
      <c r="B15" s="51">
        <v>7</v>
      </c>
      <c r="C15" s="34" t="s">
        <v>5</v>
      </c>
      <c r="D15" s="210" t="s">
        <v>53</v>
      </c>
      <c r="E15" s="210"/>
      <c r="F15" s="210"/>
      <c r="G15" s="211"/>
      <c r="H15" s="105">
        <v>1</v>
      </c>
      <c r="I15" s="149"/>
      <c r="J15" s="106">
        <f t="shared" si="0"/>
        <v>0</v>
      </c>
      <c r="K15" s="151"/>
      <c r="L15" s="106">
        <f t="shared" si="1"/>
        <v>0</v>
      </c>
      <c r="M15" s="151"/>
      <c r="N15" s="106">
        <f t="shared" si="2"/>
        <v>0</v>
      </c>
    </row>
    <row r="16" spans="2:14" ht="17" customHeight="1" x14ac:dyDescent="0.25">
      <c r="B16" s="51">
        <v>8</v>
      </c>
      <c r="C16" s="34" t="s">
        <v>6</v>
      </c>
      <c r="D16" s="210" t="s">
        <v>54</v>
      </c>
      <c r="E16" s="210"/>
      <c r="F16" s="210"/>
      <c r="G16" s="211"/>
      <c r="H16" s="105">
        <v>1</v>
      </c>
      <c r="I16" s="149"/>
      <c r="J16" s="106">
        <f t="shared" si="0"/>
        <v>0</v>
      </c>
      <c r="K16" s="151"/>
      <c r="L16" s="106">
        <f t="shared" si="1"/>
        <v>0</v>
      </c>
      <c r="M16" s="151"/>
      <c r="N16" s="106">
        <f t="shared" si="2"/>
        <v>0</v>
      </c>
    </row>
    <row r="17" spans="2:14" ht="17" customHeight="1" x14ac:dyDescent="0.25">
      <c r="B17" s="51">
        <v>9</v>
      </c>
      <c r="C17" s="34" t="s">
        <v>7</v>
      </c>
      <c r="D17" s="210" t="s">
        <v>55</v>
      </c>
      <c r="E17" s="210"/>
      <c r="F17" s="210"/>
      <c r="G17" s="211"/>
      <c r="H17" s="105">
        <v>1</v>
      </c>
      <c r="I17" s="149"/>
      <c r="J17" s="106">
        <f t="shared" si="0"/>
        <v>0</v>
      </c>
      <c r="K17" s="151"/>
      <c r="L17" s="106">
        <f t="shared" si="1"/>
        <v>0</v>
      </c>
      <c r="M17" s="151"/>
      <c r="N17" s="106">
        <f t="shared" si="2"/>
        <v>0</v>
      </c>
    </row>
    <row r="18" spans="2:14" ht="17" customHeight="1" x14ac:dyDescent="0.25">
      <c r="B18" s="51">
        <v>10</v>
      </c>
      <c r="C18" s="34" t="s">
        <v>8</v>
      </c>
      <c r="D18" s="210" t="s">
        <v>56</v>
      </c>
      <c r="E18" s="210"/>
      <c r="F18" s="210"/>
      <c r="G18" s="211"/>
      <c r="H18" s="105">
        <v>1</v>
      </c>
      <c r="I18" s="149"/>
      <c r="J18" s="106">
        <f t="shared" si="0"/>
        <v>0</v>
      </c>
      <c r="K18" s="151"/>
      <c r="L18" s="106">
        <f t="shared" si="1"/>
        <v>0</v>
      </c>
      <c r="M18" s="151"/>
      <c r="N18" s="106">
        <f t="shared" si="2"/>
        <v>0</v>
      </c>
    </row>
    <row r="19" spans="2:14" ht="17" customHeight="1" x14ac:dyDescent="0.25">
      <c r="B19" s="51">
        <v>11</v>
      </c>
      <c r="C19" s="34" t="s">
        <v>9</v>
      </c>
      <c r="D19" s="210" t="s">
        <v>57</v>
      </c>
      <c r="E19" s="210"/>
      <c r="F19" s="210"/>
      <c r="G19" s="211"/>
      <c r="H19" s="105">
        <v>1</v>
      </c>
      <c r="I19" s="149"/>
      <c r="J19" s="106">
        <f t="shared" si="0"/>
        <v>0</v>
      </c>
      <c r="K19" s="151"/>
      <c r="L19" s="106">
        <f t="shared" si="1"/>
        <v>0</v>
      </c>
      <c r="M19" s="151"/>
      <c r="N19" s="106">
        <f t="shared" si="2"/>
        <v>0</v>
      </c>
    </row>
    <row r="20" spans="2:14" ht="17" customHeight="1" x14ac:dyDescent="0.25">
      <c r="B20" s="51">
        <v>12</v>
      </c>
      <c r="C20" s="34" t="s">
        <v>58</v>
      </c>
      <c r="D20" s="210" t="s">
        <v>59</v>
      </c>
      <c r="E20" s="210"/>
      <c r="F20" s="210"/>
      <c r="G20" s="211"/>
      <c r="H20" s="105">
        <v>1</v>
      </c>
      <c r="I20" s="149"/>
      <c r="J20" s="106">
        <f t="shared" si="0"/>
        <v>0</v>
      </c>
      <c r="K20" s="151"/>
      <c r="L20" s="106">
        <f t="shared" si="1"/>
        <v>0</v>
      </c>
      <c r="M20" s="151"/>
      <c r="N20" s="106">
        <f t="shared" si="2"/>
        <v>0</v>
      </c>
    </row>
    <row r="21" spans="2:14" ht="24.65" customHeight="1" x14ac:dyDescent="0.25">
      <c r="B21" s="51">
        <v>13</v>
      </c>
      <c r="C21" s="34" t="s">
        <v>10</v>
      </c>
      <c r="D21" s="210" t="s">
        <v>60</v>
      </c>
      <c r="E21" s="210"/>
      <c r="F21" s="210"/>
      <c r="G21" s="211"/>
      <c r="H21" s="105">
        <v>1</v>
      </c>
      <c r="I21" s="149"/>
      <c r="J21" s="106">
        <f t="shared" si="0"/>
        <v>0</v>
      </c>
      <c r="K21" s="151"/>
      <c r="L21" s="106">
        <f t="shared" si="1"/>
        <v>0</v>
      </c>
      <c r="M21" s="151"/>
      <c r="N21" s="106">
        <f t="shared" si="2"/>
        <v>0</v>
      </c>
    </row>
    <row r="22" spans="2:14" ht="17" customHeight="1" x14ac:dyDescent="0.25">
      <c r="B22" s="51">
        <v>14</v>
      </c>
      <c r="C22" s="34" t="s">
        <v>11</v>
      </c>
      <c r="D22" s="210" t="s">
        <v>61</v>
      </c>
      <c r="E22" s="210"/>
      <c r="F22" s="210"/>
      <c r="G22" s="211"/>
      <c r="H22" s="105">
        <v>1</v>
      </c>
      <c r="I22" s="149"/>
      <c r="J22" s="106">
        <f t="shared" si="0"/>
        <v>0</v>
      </c>
      <c r="K22" s="151"/>
      <c r="L22" s="106">
        <f t="shared" si="1"/>
        <v>0</v>
      </c>
      <c r="M22" s="151"/>
      <c r="N22" s="106">
        <f t="shared" si="2"/>
        <v>0</v>
      </c>
    </row>
    <row r="23" spans="2:14" ht="17" customHeight="1" x14ac:dyDescent="0.25">
      <c r="B23" s="51">
        <v>15</v>
      </c>
      <c r="C23" s="34" t="s">
        <v>12</v>
      </c>
      <c r="D23" s="210" t="s">
        <v>62</v>
      </c>
      <c r="E23" s="210"/>
      <c r="F23" s="210"/>
      <c r="G23" s="211"/>
      <c r="H23" s="105">
        <v>1</v>
      </c>
      <c r="I23" s="149"/>
      <c r="J23" s="106">
        <f t="shared" si="0"/>
        <v>0</v>
      </c>
      <c r="K23" s="151"/>
      <c r="L23" s="106">
        <f t="shared" si="1"/>
        <v>0</v>
      </c>
      <c r="M23" s="151"/>
      <c r="N23" s="106">
        <f t="shared" si="2"/>
        <v>0</v>
      </c>
    </row>
    <row r="24" spans="2:14" ht="17" customHeight="1" x14ac:dyDescent="0.25">
      <c r="B24" s="51">
        <v>16</v>
      </c>
      <c r="C24" s="34" t="s">
        <v>13</v>
      </c>
      <c r="D24" s="210" t="s">
        <v>169</v>
      </c>
      <c r="E24" s="210"/>
      <c r="F24" s="210"/>
      <c r="G24" s="211"/>
      <c r="H24" s="105">
        <v>1</v>
      </c>
      <c r="I24" s="149"/>
      <c r="J24" s="106">
        <f t="shared" si="0"/>
        <v>0</v>
      </c>
      <c r="K24" s="151"/>
      <c r="L24" s="106">
        <f t="shared" si="1"/>
        <v>0</v>
      </c>
      <c r="M24" s="151"/>
      <c r="N24" s="106">
        <f t="shared" si="2"/>
        <v>0</v>
      </c>
    </row>
    <row r="25" spans="2:14" ht="17" customHeight="1" x14ac:dyDescent="0.25">
      <c r="B25" s="51">
        <v>17</v>
      </c>
      <c r="C25" s="34" t="s">
        <v>6</v>
      </c>
      <c r="D25" s="210" t="s">
        <v>54</v>
      </c>
      <c r="E25" s="210"/>
      <c r="F25" s="210"/>
      <c r="G25" s="211"/>
      <c r="H25" s="105">
        <v>1</v>
      </c>
      <c r="I25" s="149"/>
      <c r="J25" s="106">
        <f t="shared" si="0"/>
        <v>0</v>
      </c>
      <c r="K25" s="151"/>
      <c r="L25" s="106">
        <f t="shared" si="1"/>
        <v>0</v>
      </c>
      <c r="M25" s="151"/>
      <c r="N25" s="106">
        <f t="shared" si="2"/>
        <v>0</v>
      </c>
    </row>
    <row r="26" spans="2:14" ht="17" customHeight="1" x14ac:dyDescent="0.25">
      <c r="B26" s="51">
        <v>18</v>
      </c>
      <c r="C26" s="34" t="s">
        <v>63</v>
      </c>
      <c r="D26" s="210" t="s">
        <v>170</v>
      </c>
      <c r="E26" s="210"/>
      <c r="F26" s="210"/>
      <c r="G26" s="211"/>
      <c r="H26" s="105">
        <v>1</v>
      </c>
      <c r="I26" s="149"/>
      <c r="J26" s="106">
        <f t="shared" si="0"/>
        <v>0</v>
      </c>
      <c r="K26" s="151"/>
      <c r="L26" s="106">
        <f t="shared" si="1"/>
        <v>0</v>
      </c>
      <c r="M26" s="151"/>
      <c r="N26" s="106">
        <f t="shared" si="2"/>
        <v>0</v>
      </c>
    </row>
    <row r="27" spans="2:14" ht="22.75" customHeight="1" x14ac:dyDescent="0.25">
      <c r="B27" s="51">
        <v>19</v>
      </c>
      <c r="C27" s="34" t="s">
        <v>64</v>
      </c>
      <c r="D27" s="210" t="s">
        <v>65</v>
      </c>
      <c r="E27" s="210"/>
      <c r="F27" s="210"/>
      <c r="G27" s="211"/>
      <c r="H27" s="105">
        <v>1</v>
      </c>
      <c r="I27" s="149"/>
      <c r="J27" s="106">
        <f t="shared" si="0"/>
        <v>0</v>
      </c>
      <c r="K27" s="151"/>
      <c r="L27" s="106">
        <f t="shared" si="1"/>
        <v>0</v>
      </c>
      <c r="M27" s="151"/>
      <c r="N27" s="106">
        <f t="shared" si="2"/>
        <v>0</v>
      </c>
    </row>
    <row r="28" spans="2:14" ht="17" customHeight="1" x14ac:dyDescent="0.25">
      <c r="B28" s="51">
        <v>20</v>
      </c>
      <c r="C28" s="34" t="s">
        <v>14</v>
      </c>
      <c r="D28" s="210" t="s">
        <v>66</v>
      </c>
      <c r="E28" s="210"/>
      <c r="F28" s="210"/>
      <c r="G28" s="211"/>
      <c r="H28" s="105">
        <v>1</v>
      </c>
      <c r="I28" s="149"/>
      <c r="J28" s="106">
        <f t="shared" si="0"/>
        <v>0</v>
      </c>
      <c r="K28" s="151"/>
      <c r="L28" s="106">
        <f t="shared" si="1"/>
        <v>0</v>
      </c>
      <c r="M28" s="151"/>
      <c r="N28" s="106">
        <f t="shared" si="2"/>
        <v>0</v>
      </c>
    </row>
    <row r="29" spans="2:14" ht="24" customHeight="1" x14ac:dyDescent="0.25">
      <c r="B29" s="51">
        <v>21</v>
      </c>
      <c r="C29" s="34" t="s">
        <v>15</v>
      </c>
      <c r="D29" s="210" t="s">
        <v>67</v>
      </c>
      <c r="E29" s="210"/>
      <c r="F29" s="210"/>
      <c r="G29" s="211"/>
      <c r="H29" s="105">
        <v>1</v>
      </c>
      <c r="I29" s="149"/>
      <c r="J29" s="106">
        <f t="shared" si="0"/>
        <v>0</v>
      </c>
      <c r="K29" s="151"/>
      <c r="L29" s="106">
        <f t="shared" si="1"/>
        <v>0</v>
      </c>
      <c r="M29" s="151"/>
      <c r="N29" s="106">
        <f t="shared" si="2"/>
        <v>0</v>
      </c>
    </row>
    <row r="30" spans="2:14" ht="17" customHeight="1" x14ac:dyDescent="0.25">
      <c r="B30" s="51">
        <v>22</v>
      </c>
      <c r="C30" s="34" t="s">
        <v>16</v>
      </c>
      <c r="D30" s="210" t="s">
        <v>68</v>
      </c>
      <c r="E30" s="210"/>
      <c r="F30" s="210"/>
      <c r="G30" s="211"/>
      <c r="H30" s="105">
        <v>1</v>
      </c>
      <c r="I30" s="149"/>
      <c r="J30" s="106">
        <f t="shared" si="0"/>
        <v>0</v>
      </c>
      <c r="K30" s="151"/>
      <c r="L30" s="106">
        <f t="shared" si="1"/>
        <v>0</v>
      </c>
      <c r="M30" s="151"/>
      <c r="N30" s="106">
        <f t="shared" si="2"/>
        <v>0</v>
      </c>
    </row>
    <row r="31" spans="2:14" ht="27.5" customHeight="1" x14ac:dyDescent="0.25">
      <c r="B31" s="51">
        <v>23</v>
      </c>
      <c r="C31" s="34" t="s">
        <v>17</v>
      </c>
      <c r="D31" s="210" t="s">
        <v>171</v>
      </c>
      <c r="E31" s="210"/>
      <c r="F31" s="210"/>
      <c r="G31" s="211"/>
      <c r="H31" s="105">
        <v>1</v>
      </c>
      <c r="I31" s="149"/>
      <c r="J31" s="106">
        <f t="shared" si="0"/>
        <v>0</v>
      </c>
      <c r="K31" s="151"/>
      <c r="L31" s="106">
        <f t="shared" si="1"/>
        <v>0</v>
      </c>
      <c r="M31" s="151"/>
      <c r="N31" s="106">
        <f t="shared" si="2"/>
        <v>0</v>
      </c>
    </row>
    <row r="32" spans="2:14" ht="21.65" customHeight="1" x14ac:dyDescent="0.25">
      <c r="B32" s="51">
        <v>24</v>
      </c>
      <c r="C32" s="34" t="s">
        <v>18</v>
      </c>
      <c r="D32" s="210" t="s">
        <v>69</v>
      </c>
      <c r="E32" s="210"/>
      <c r="F32" s="210"/>
      <c r="G32" s="211"/>
      <c r="H32" s="105">
        <v>1</v>
      </c>
      <c r="I32" s="149"/>
      <c r="J32" s="106">
        <f t="shared" si="0"/>
        <v>0</v>
      </c>
      <c r="K32" s="151"/>
      <c r="L32" s="106">
        <f t="shared" si="1"/>
        <v>0</v>
      </c>
      <c r="M32" s="151"/>
      <c r="N32" s="106">
        <f t="shared" si="2"/>
        <v>0</v>
      </c>
    </row>
    <row r="33" spans="2:14" ht="20.399999999999999" customHeight="1" x14ac:dyDescent="0.25">
      <c r="B33" s="51">
        <v>25</v>
      </c>
      <c r="C33" s="34" t="s">
        <v>70</v>
      </c>
      <c r="D33" s="210" t="s">
        <v>71</v>
      </c>
      <c r="E33" s="210"/>
      <c r="F33" s="210"/>
      <c r="G33" s="211"/>
      <c r="H33" s="105">
        <v>1</v>
      </c>
      <c r="I33" s="149"/>
      <c r="J33" s="106">
        <f t="shared" si="0"/>
        <v>0</v>
      </c>
      <c r="K33" s="151"/>
      <c r="L33" s="106">
        <f t="shared" si="1"/>
        <v>0</v>
      </c>
      <c r="M33" s="151"/>
      <c r="N33" s="106">
        <f t="shared" si="2"/>
        <v>0</v>
      </c>
    </row>
    <row r="34" spans="2:14" ht="17" customHeight="1" x14ac:dyDescent="0.25">
      <c r="B34" s="51">
        <v>26</v>
      </c>
      <c r="C34" s="34" t="s">
        <v>19</v>
      </c>
      <c r="D34" s="210" t="s">
        <v>172</v>
      </c>
      <c r="E34" s="210"/>
      <c r="F34" s="210"/>
      <c r="G34" s="211"/>
      <c r="H34" s="105">
        <v>1</v>
      </c>
      <c r="I34" s="149"/>
      <c r="J34" s="106">
        <f t="shared" si="0"/>
        <v>0</v>
      </c>
      <c r="K34" s="151"/>
      <c r="L34" s="106">
        <f t="shared" si="1"/>
        <v>0</v>
      </c>
      <c r="M34" s="151"/>
      <c r="N34" s="106">
        <f t="shared" si="2"/>
        <v>0</v>
      </c>
    </row>
    <row r="35" spans="2:14" ht="17" customHeight="1" x14ac:dyDescent="0.25">
      <c r="B35" s="51">
        <v>27</v>
      </c>
      <c r="C35" s="34" t="s">
        <v>20</v>
      </c>
      <c r="D35" s="210" t="s">
        <v>72</v>
      </c>
      <c r="E35" s="210"/>
      <c r="F35" s="210"/>
      <c r="G35" s="211"/>
      <c r="H35" s="105">
        <v>1</v>
      </c>
      <c r="I35" s="149"/>
      <c r="J35" s="106">
        <f t="shared" si="0"/>
        <v>0</v>
      </c>
      <c r="K35" s="151"/>
      <c r="L35" s="106">
        <f t="shared" si="1"/>
        <v>0</v>
      </c>
      <c r="M35" s="151"/>
      <c r="N35" s="106">
        <f t="shared" si="2"/>
        <v>0</v>
      </c>
    </row>
    <row r="36" spans="2:14" ht="17" customHeight="1" x14ac:dyDescent="0.25">
      <c r="B36" s="51">
        <v>28</v>
      </c>
      <c r="C36" s="34" t="s">
        <v>21</v>
      </c>
      <c r="D36" s="210" t="s">
        <v>73</v>
      </c>
      <c r="E36" s="210"/>
      <c r="F36" s="210"/>
      <c r="G36" s="211"/>
      <c r="H36" s="105">
        <v>1</v>
      </c>
      <c r="I36" s="149"/>
      <c r="J36" s="106">
        <f t="shared" si="0"/>
        <v>0</v>
      </c>
      <c r="K36" s="151"/>
      <c r="L36" s="106">
        <f t="shared" si="1"/>
        <v>0</v>
      </c>
      <c r="M36" s="151"/>
      <c r="N36" s="106">
        <f t="shared" si="2"/>
        <v>0</v>
      </c>
    </row>
    <row r="37" spans="2:14" ht="22.75" customHeight="1" x14ac:dyDescent="0.25">
      <c r="B37" s="51">
        <v>29</v>
      </c>
      <c r="C37" s="34" t="s">
        <v>74</v>
      </c>
      <c r="D37" s="210" t="s">
        <v>75</v>
      </c>
      <c r="E37" s="210"/>
      <c r="F37" s="210"/>
      <c r="G37" s="211"/>
      <c r="H37" s="105">
        <v>1</v>
      </c>
      <c r="I37" s="149"/>
      <c r="J37" s="106">
        <f t="shared" si="0"/>
        <v>0</v>
      </c>
      <c r="K37" s="151"/>
      <c r="L37" s="106">
        <f t="shared" si="1"/>
        <v>0</v>
      </c>
      <c r="M37" s="151"/>
      <c r="N37" s="106">
        <f t="shared" si="2"/>
        <v>0</v>
      </c>
    </row>
    <row r="38" spans="2:14" ht="17" customHeight="1" x14ac:dyDescent="0.25">
      <c r="B38" s="51">
        <v>30</v>
      </c>
      <c r="C38" s="34" t="s">
        <v>22</v>
      </c>
      <c r="D38" s="210" t="s">
        <v>76</v>
      </c>
      <c r="E38" s="210"/>
      <c r="F38" s="210"/>
      <c r="G38" s="211"/>
      <c r="H38" s="105">
        <v>1</v>
      </c>
      <c r="I38" s="149"/>
      <c r="J38" s="106">
        <f t="shared" si="0"/>
        <v>0</v>
      </c>
      <c r="K38" s="151"/>
      <c r="L38" s="106">
        <f t="shared" si="1"/>
        <v>0</v>
      </c>
      <c r="M38" s="151"/>
      <c r="N38" s="106">
        <f t="shared" si="2"/>
        <v>0</v>
      </c>
    </row>
    <row r="39" spans="2:14" ht="17" customHeight="1" x14ac:dyDescent="0.25">
      <c r="B39" s="51">
        <v>31</v>
      </c>
      <c r="C39" s="34" t="s">
        <v>23</v>
      </c>
      <c r="D39" s="210" t="s">
        <v>77</v>
      </c>
      <c r="E39" s="210"/>
      <c r="F39" s="210"/>
      <c r="G39" s="211"/>
      <c r="H39" s="105">
        <v>1</v>
      </c>
      <c r="I39" s="149"/>
      <c r="J39" s="106">
        <f t="shared" si="0"/>
        <v>0</v>
      </c>
      <c r="K39" s="151"/>
      <c r="L39" s="106">
        <f t="shared" si="1"/>
        <v>0</v>
      </c>
      <c r="M39" s="151"/>
      <c r="N39" s="106">
        <f t="shared" si="2"/>
        <v>0</v>
      </c>
    </row>
    <row r="40" spans="2:14" ht="17" customHeight="1" x14ac:dyDescent="0.25">
      <c r="B40" s="51">
        <v>32</v>
      </c>
      <c r="C40" s="34" t="s">
        <v>24</v>
      </c>
      <c r="D40" s="210" t="s">
        <v>78</v>
      </c>
      <c r="E40" s="210"/>
      <c r="F40" s="210"/>
      <c r="G40" s="211"/>
      <c r="H40" s="105">
        <v>1</v>
      </c>
      <c r="I40" s="149"/>
      <c r="J40" s="106">
        <f t="shared" si="0"/>
        <v>0</v>
      </c>
      <c r="K40" s="151"/>
      <c r="L40" s="106">
        <f t="shared" si="1"/>
        <v>0</v>
      </c>
      <c r="M40" s="151"/>
      <c r="N40" s="106">
        <f t="shared" si="2"/>
        <v>0</v>
      </c>
    </row>
    <row r="41" spans="2:14" ht="17" customHeight="1" x14ac:dyDescent="0.25">
      <c r="B41" s="51">
        <v>33</v>
      </c>
      <c r="C41" s="34" t="s">
        <v>25</v>
      </c>
      <c r="D41" s="210" t="s">
        <v>79</v>
      </c>
      <c r="E41" s="210"/>
      <c r="F41" s="210"/>
      <c r="G41" s="211"/>
      <c r="H41" s="105">
        <v>1</v>
      </c>
      <c r="I41" s="149"/>
      <c r="J41" s="106">
        <f t="shared" si="0"/>
        <v>0</v>
      </c>
      <c r="K41" s="151"/>
      <c r="L41" s="106">
        <f t="shared" si="1"/>
        <v>0</v>
      </c>
      <c r="M41" s="151"/>
      <c r="N41" s="106">
        <f t="shared" si="2"/>
        <v>0</v>
      </c>
    </row>
    <row r="42" spans="2:14" ht="17" customHeight="1" x14ac:dyDescent="0.25">
      <c r="B42" s="51">
        <v>34</v>
      </c>
      <c r="C42" s="34" t="s">
        <v>26</v>
      </c>
      <c r="D42" s="210" t="s">
        <v>80</v>
      </c>
      <c r="E42" s="210"/>
      <c r="F42" s="210"/>
      <c r="G42" s="211"/>
      <c r="H42" s="105">
        <v>1</v>
      </c>
      <c r="I42" s="149"/>
      <c r="J42" s="106">
        <f t="shared" si="0"/>
        <v>0</v>
      </c>
      <c r="K42" s="151"/>
      <c r="L42" s="106">
        <f t="shared" si="1"/>
        <v>0</v>
      </c>
      <c r="M42" s="151"/>
      <c r="N42" s="106">
        <f t="shared" si="2"/>
        <v>0</v>
      </c>
    </row>
    <row r="43" spans="2:14" ht="22.25" customHeight="1" x14ac:dyDescent="0.25">
      <c r="B43" s="51">
        <v>35</v>
      </c>
      <c r="C43" s="34" t="s">
        <v>27</v>
      </c>
      <c r="D43" s="210" t="s">
        <v>81</v>
      </c>
      <c r="E43" s="210"/>
      <c r="F43" s="210"/>
      <c r="G43" s="211"/>
      <c r="H43" s="105">
        <v>1</v>
      </c>
      <c r="I43" s="149"/>
      <c r="J43" s="106">
        <f t="shared" si="0"/>
        <v>0</v>
      </c>
      <c r="K43" s="151"/>
      <c r="L43" s="106">
        <f t="shared" si="1"/>
        <v>0</v>
      </c>
      <c r="M43" s="151"/>
      <c r="N43" s="106">
        <f t="shared" si="2"/>
        <v>0</v>
      </c>
    </row>
    <row r="44" spans="2:14" ht="23.4" customHeight="1" x14ac:dyDescent="0.25">
      <c r="B44" s="51">
        <v>36</v>
      </c>
      <c r="C44" s="34" t="s">
        <v>28</v>
      </c>
      <c r="D44" s="210" t="s">
        <v>82</v>
      </c>
      <c r="E44" s="210"/>
      <c r="F44" s="210"/>
      <c r="G44" s="211"/>
      <c r="H44" s="105">
        <v>1</v>
      </c>
      <c r="I44" s="149"/>
      <c r="J44" s="106">
        <f t="shared" si="0"/>
        <v>0</v>
      </c>
      <c r="K44" s="151"/>
      <c r="L44" s="106">
        <f t="shared" si="1"/>
        <v>0</v>
      </c>
      <c r="M44" s="151"/>
      <c r="N44" s="106">
        <f t="shared" si="2"/>
        <v>0</v>
      </c>
    </row>
    <row r="45" spans="2:14" ht="17" customHeight="1" x14ac:dyDescent="0.25">
      <c r="B45" s="51">
        <v>37</v>
      </c>
      <c r="C45" s="34" t="s">
        <v>83</v>
      </c>
      <c r="D45" s="210" t="s">
        <v>173</v>
      </c>
      <c r="E45" s="210"/>
      <c r="F45" s="210"/>
      <c r="G45" s="211"/>
      <c r="H45" s="105">
        <v>1</v>
      </c>
      <c r="I45" s="149"/>
      <c r="J45" s="106">
        <f t="shared" si="0"/>
        <v>0</v>
      </c>
      <c r="K45" s="151"/>
      <c r="L45" s="106">
        <f t="shared" si="1"/>
        <v>0</v>
      </c>
      <c r="M45" s="151"/>
      <c r="N45" s="106">
        <f t="shared" si="2"/>
        <v>0</v>
      </c>
    </row>
    <row r="46" spans="2:14" ht="17" customHeight="1" x14ac:dyDescent="0.25">
      <c r="B46" s="51">
        <v>38</v>
      </c>
      <c r="C46" s="34" t="s">
        <v>29</v>
      </c>
      <c r="D46" s="210" t="s">
        <v>174</v>
      </c>
      <c r="E46" s="210"/>
      <c r="F46" s="210"/>
      <c r="G46" s="211"/>
      <c r="H46" s="105">
        <v>1</v>
      </c>
      <c r="I46" s="149"/>
      <c r="J46" s="106">
        <f t="shared" si="0"/>
        <v>0</v>
      </c>
      <c r="K46" s="151"/>
      <c r="L46" s="106">
        <f t="shared" si="1"/>
        <v>0</v>
      </c>
      <c r="M46" s="151"/>
      <c r="N46" s="106">
        <f t="shared" si="2"/>
        <v>0</v>
      </c>
    </row>
    <row r="47" spans="2:14" ht="17" customHeight="1" x14ac:dyDescent="0.25">
      <c r="B47" s="51">
        <v>39</v>
      </c>
      <c r="C47" s="34" t="s">
        <v>30</v>
      </c>
      <c r="D47" s="210" t="s">
        <v>84</v>
      </c>
      <c r="E47" s="210"/>
      <c r="F47" s="210"/>
      <c r="G47" s="211"/>
      <c r="H47" s="105">
        <v>1</v>
      </c>
      <c r="I47" s="149"/>
      <c r="J47" s="106">
        <f t="shared" si="0"/>
        <v>0</v>
      </c>
      <c r="K47" s="151"/>
      <c r="L47" s="106">
        <f t="shared" si="1"/>
        <v>0</v>
      </c>
      <c r="M47" s="151"/>
      <c r="N47" s="106">
        <f t="shared" si="2"/>
        <v>0</v>
      </c>
    </row>
    <row r="48" spans="2:14" ht="24" customHeight="1" x14ac:dyDescent="0.25">
      <c r="B48" s="51">
        <v>40</v>
      </c>
      <c r="C48" s="34" t="s">
        <v>31</v>
      </c>
      <c r="D48" s="210" t="s">
        <v>85</v>
      </c>
      <c r="E48" s="210"/>
      <c r="F48" s="210"/>
      <c r="G48" s="211"/>
      <c r="H48" s="105">
        <v>1</v>
      </c>
      <c r="I48" s="149"/>
      <c r="J48" s="106">
        <f t="shared" si="0"/>
        <v>0</v>
      </c>
      <c r="K48" s="151"/>
      <c r="L48" s="106">
        <f t="shared" si="1"/>
        <v>0</v>
      </c>
      <c r="M48" s="151"/>
      <c r="N48" s="106">
        <f t="shared" si="2"/>
        <v>0</v>
      </c>
    </row>
    <row r="49" spans="2:14" ht="17" customHeight="1" x14ac:dyDescent="0.25">
      <c r="B49" s="51">
        <v>41</v>
      </c>
      <c r="C49" s="34" t="s">
        <v>32</v>
      </c>
      <c r="D49" s="210" t="s">
        <v>86</v>
      </c>
      <c r="E49" s="210"/>
      <c r="F49" s="210"/>
      <c r="G49" s="211"/>
      <c r="H49" s="105">
        <v>1</v>
      </c>
      <c r="I49" s="149"/>
      <c r="J49" s="106">
        <f t="shared" si="0"/>
        <v>0</v>
      </c>
      <c r="K49" s="151"/>
      <c r="L49" s="106">
        <f t="shared" si="1"/>
        <v>0</v>
      </c>
      <c r="M49" s="151"/>
      <c r="N49" s="106">
        <f t="shared" si="2"/>
        <v>0</v>
      </c>
    </row>
    <row r="50" spans="2:14" ht="17" customHeight="1" x14ac:dyDescent="0.25">
      <c r="B50" s="51">
        <v>42</v>
      </c>
      <c r="C50" s="34" t="s">
        <v>33</v>
      </c>
      <c r="D50" s="210" t="s">
        <v>87</v>
      </c>
      <c r="E50" s="210"/>
      <c r="F50" s="210"/>
      <c r="G50" s="211"/>
      <c r="H50" s="105">
        <v>1</v>
      </c>
      <c r="I50" s="149"/>
      <c r="J50" s="106">
        <f t="shared" si="0"/>
        <v>0</v>
      </c>
      <c r="K50" s="151"/>
      <c r="L50" s="106">
        <f t="shared" si="1"/>
        <v>0</v>
      </c>
      <c r="M50" s="151"/>
      <c r="N50" s="106">
        <f t="shared" si="2"/>
        <v>0</v>
      </c>
    </row>
    <row r="51" spans="2:14" ht="24" customHeight="1" x14ac:dyDescent="0.25">
      <c r="B51" s="51">
        <v>43</v>
      </c>
      <c r="C51" s="34" t="s">
        <v>34</v>
      </c>
      <c r="D51" s="210" t="s">
        <v>88</v>
      </c>
      <c r="E51" s="210"/>
      <c r="F51" s="210"/>
      <c r="G51" s="211"/>
      <c r="H51" s="105">
        <v>1</v>
      </c>
      <c r="I51" s="149"/>
      <c r="J51" s="106">
        <f t="shared" si="0"/>
        <v>0</v>
      </c>
      <c r="K51" s="151"/>
      <c r="L51" s="106">
        <f t="shared" si="1"/>
        <v>0</v>
      </c>
      <c r="M51" s="151"/>
      <c r="N51" s="106">
        <f t="shared" si="2"/>
        <v>0</v>
      </c>
    </row>
    <row r="52" spans="2:14" ht="17" customHeight="1" x14ac:dyDescent="0.25">
      <c r="B52" s="51">
        <v>44</v>
      </c>
      <c r="C52" s="34" t="s">
        <v>35</v>
      </c>
      <c r="D52" s="210" t="s">
        <v>89</v>
      </c>
      <c r="E52" s="210"/>
      <c r="F52" s="210"/>
      <c r="G52" s="211"/>
      <c r="H52" s="105">
        <v>1</v>
      </c>
      <c r="I52" s="149"/>
      <c r="J52" s="106">
        <f t="shared" si="0"/>
        <v>0</v>
      </c>
      <c r="K52" s="151"/>
      <c r="L52" s="106">
        <f t="shared" si="1"/>
        <v>0</v>
      </c>
      <c r="M52" s="151"/>
      <c r="N52" s="106">
        <f t="shared" si="2"/>
        <v>0</v>
      </c>
    </row>
    <row r="53" spans="2:14" ht="17" customHeight="1" x14ac:dyDescent="0.25">
      <c r="B53" s="51">
        <v>45</v>
      </c>
      <c r="C53" s="34" t="s">
        <v>36</v>
      </c>
      <c r="D53" s="210" t="s">
        <v>90</v>
      </c>
      <c r="E53" s="210"/>
      <c r="F53" s="210"/>
      <c r="G53" s="211"/>
      <c r="H53" s="105">
        <v>1</v>
      </c>
      <c r="I53" s="149"/>
      <c r="J53" s="106">
        <f t="shared" si="0"/>
        <v>0</v>
      </c>
      <c r="K53" s="151"/>
      <c r="L53" s="106">
        <f t="shared" si="1"/>
        <v>0</v>
      </c>
      <c r="M53" s="151"/>
      <c r="N53" s="106">
        <f t="shared" si="2"/>
        <v>0</v>
      </c>
    </row>
    <row r="54" spans="2:14" ht="17" customHeight="1" x14ac:dyDescent="0.25">
      <c r="B54" s="51">
        <v>46</v>
      </c>
      <c r="C54" s="34" t="s">
        <v>91</v>
      </c>
      <c r="D54" s="210" t="s">
        <v>92</v>
      </c>
      <c r="E54" s="210"/>
      <c r="F54" s="210"/>
      <c r="G54" s="211"/>
      <c r="H54" s="105">
        <v>1</v>
      </c>
      <c r="I54" s="149"/>
      <c r="J54" s="106">
        <f t="shared" si="0"/>
        <v>0</v>
      </c>
      <c r="K54" s="151"/>
      <c r="L54" s="106">
        <f t="shared" si="1"/>
        <v>0</v>
      </c>
      <c r="M54" s="151"/>
      <c r="N54" s="106">
        <f t="shared" si="2"/>
        <v>0</v>
      </c>
    </row>
    <row r="55" spans="2:14" ht="17" customHeight="1" x14ac:dyDescent="0.25">
      <c r="B55" s="51">
        <v>47</v>
      </c>
      <c r="C55" s="34" t="s">
        <v>37</v>
      </c>
      <c r="D55" s="210" t="s">
        <v>93</v>
      </c>
      <c r="E55" s="210"/>
      <c r="F55" s="210"/>
      <c r="G55" s="211"/>
      <c r="H55" s="105">
        <v>1</v>
      </c>
      <c r="I55" s="149"/>
      <c r="J55" s="106">
        <f t="shared" si="0"/>
        <v>0</v>
      </c>
      <c r="K55" s="151"/>
      <c r="L55" s="106">
        <f t="shared" si="1"/>
        <v>0</v>
      </c>
      <c r="M55" s="151"/>
      <c r="N55" s="106">
        <f t="shared" si="2"/>
        <v>0</v>
      </c>
    </row>
    <row r="56" spans="2:14" ht="17" customHeight="1" x14ac:dyDescent="0.25">
      <c r="B56" s="51">
        <v>48</v>
      </c>
      <c r="C56" s="34" t="s">
        <v>38</v>
      </c>
      <c r="D56" s="210" t="s">
        <v>94</v>
      </c>
      <c r="E56" s="210"/>
      <c r="F56" s="210"/>
      <c r="G56" s="211"/>
      <c r="H56" s="105">
        <v>1</v>
      </c>
      <c r="I56" s="149"/>
      <c r="J56" s="106">
        <f t="shared" si="0"/>
        <v>0</v>
      </c>
      <c r="K56" s="151"/>
      <c r="L56" s="106">
        <f t="shared" si="1"/>
        <v>0</v>
      </c>
      <c r="M56" s="151"/>
      <c r="N56" s="106">
        <f t="shared" si="2"/>
        <v>0</v>
      </c>
    </row>
    <row r="57" spans="2:14" ht="17" customHeight="1" x14ac:dyDescent="0.25">
      <c r="B57" s="51">
        <v>49</v>
      </c>
      <c r="C57" s="34" t="s">
        <v>102</v>
      </c>
      <c r="D57" s="210" t="s">
        <v>102</v>
      </c>
      <c r="E57" s="210"/>
      <c r="F57" s="210"/>
      <c r="G57" s="211"/>
      <c r="H57" s="105">
        <v>1</v>
      </c>
      <c r="I57" s="149"/>
      <c r="J57" s="106">
        <f t="shared" si="0"/>
        <v>0</v>
      </c>
      <c r="K57" s="151"/>
      <c r="L57" s="106">
        <f t="shared" si="1"/>
        <v>0</v>
      </c>
      <c r="M57" s="151"/>
      <c r="N57" s="106">
        <f t="shared" si="2"/>
        <v>0</v>
      </c>
    </row>
    <row r="58" spans="2:14" ht="17" customHeight="1" thickBot="1" x14ac:dyDescent="0.3">
      <c r="B58" s="152">
        <v>50</v>
      </c>
      <c r="C58" s="153" t="s">
        <v>103</v>
      </c>
      <c r="D58" s="228" t="s">
        <v>104</v>
      </c>
      <c r="E58" s="229"/>
      <c r="F58" s="229"/>
      <c r="G58" s="229"/>
      <c r="H58" s="107">
        <v>1</v>
      </c>
      <c r="I58" s="145"/>
      <c r="J58" s="108">
        <f t="shared" si="0"/>
        <v>0</v>
      </c>
      <c r="K58" s="154"/>
      <c r="L58" s="108">
        <f t="shared" si="1"/>
        <v>0</v>
      </c>
      <c r="M58" s="154"/>
      <c r="N58" s="108">
        <f t="shared" si="2"/>
        <v>0</v>
      </c>
    </row>
    <row r="59" spans="2:14" ht="17" customHeight="1" x14ac:dyDescent="0.25">
      <c r="B59" s="217" t="s">
        <v>134</v>
      </c>
      <c r="C59" s="218"/>
      <c r="D59" s="218"/>
      <c r="E59" s="218"/>
      <c r="F59" s="218"/>
      <c r="G59" s="219"/>
      <c r="H59" s="191"/>
      <c r="I59" s="192"/>
      <c r="J59" s="109">
        <f>SUM(J9:J58)</f>
        <v>0</v>
      </c>
      <c r="K59" s="101"/>
      <c r="L59" s="104">
        <f>SUM(L9:L58)</f>
        <v>0</v>
      </c>
      <c r="M59" s="110"/>
      <c r="N59" s="104">
        <f>SUM(N9:N58)</f>
        <v>0</v>
      </c>
    </row>
    <row r="60" spans="2:14" ht="17" customHeight="1" x14ac:dyDescent="0.25">
      <c r="B60" s="220" t="s">
        <v>135</v>
      </c>
      <c r="C60" s="221"/>
      <c r="D60" s="221"/>
      <c r="E60" s="221"/>
      <c r="F60" s="221"/>
      <c r="G60" s="222"/>
      <c r="H60" s="193"/>
      <c r="I60" s="194"/>
      <c r="J60" s="111">
        <f>J59*12</f>
        <v>0</v>
      </c>
      <c r="K60" s="112"/>
      <c r="L60" s="106">
        <f>L59*12</f>
        <v>0</v>
      </c>
      <c r="M60" s="113"/>
      <c r="N60" s="106">
        <f>N59*12</f>
        <v>0</v>
      </c>
    </row>
    <row r="61" spans="2:14" ht="17" customHeight="1" thickBot="1" x14ac:dyDescent="0.3">
      <c r="B61" s="223" t="s">
        <v>136</v>
      </c>
      <c r="C61" s="224"/>
      <c r="D61" s="224"/>
      <c r="E61" s="224"/>
      <c r="F61" s="224"/>
      <c r="G61" s="225"/>
      <c r="H61" s="193"/>
      <c r="I61" s="193"/>
      <c r="J61" s="114">
        <f>J60*15%</f>
        <v>0</v>
      </c>
      <c r="K61" s="115"/>
      <c r="L61" s="116">
        <f>L60*15%</f>
        <v>0</v>
      </c>
      <c r="M61" s="117"/>
      <c r="N61" s="116">
        <f>N60*15%</f>
        <v>0</v>
      </c>
    </row>
    <row r="62" spans="2:14" ht="17" customHeight="1" thickBot="1" x14ac:dyDescent="0.3">
      <c r="B62" s="199" t="s">
        <v>137</v>
      </c>
      <c r="C62" s="200"/>
      <c r="D62" s="200"/>
      <c r="E62" s="200"/>
      <c r="F62" s="200"/>
      <c r="G62" s="201"/>
      <c r="H62" s="195"/>
      <c r="I62" s="196"/>
      <c r="J62" s="118">
        <f>J60+J61</f>
        <v>0</v>
      </c>
      <c r="K62" s="115"/>
      <c r="L62" s="116">
        <f>L60+L61</f>
        <v>0</v>
      </c>
      <c r="M62" s="117"/>
      <c r="N62" s="116">
        <f>N60+N61</f>
        <v>0</v>
      </c>
    </row>
    <row r="64" spans="2:14" ht="17" customHeight="1" thickBot="1" x14ac:dyDescent="0.4"/>
    <row r="65" spans="7:9" ht="17" customHeight="1" thickBot="1" x14ac:dyDescent="0.4">
      <c r="G65" s="214" t="s">
        <v>139</v>
      </c>
      <c r="H65" s="215"/>
      <c r="I65" s="216"/>
    </row>
    <row r="66" spans="7:9" ht="17" customHeight="1" x14ac:dyDescent="0.35">
      <c r="G66" s="48"/>
      <c r="H66" s="197" t="s">
        <v>140</v>
      </c>
      <c r="I66" s="198"/>
    </row>
    <row r="67" spans="7:9" ht="17" customHeight="1" thickBot="1" x14ac:dyDescent="0.4">
      <c r="G67" s="49"/>
      <c r="H67" s="212" t="s">
        <v>138</v>
      </c>
      <c r="I67" s="213"/>
    </row>
  </sheetData>
  <sheetProtection algorithmName="SHA-512" hashValue="VdN0yVdu8VqHRGanTFFQFoYl5rt/quOhd52vdTr++2gPIiUgEV7Pmg74wiqWM4wUQoyztXLj//JIiHN6BMogAA==" saltValue="jXqtldSR7Acc8NXeWteNLw==" spinCount="100000" sheet="1" objects="1" scenarios="1"/>
  <mergeCells count="69">
    <mergeCell ref="D12:G12"/>
    <mergeCell ref="D13:G13"/>
    <mergeCell ref="D14:G14"/>
    <mergeCell ref="D15:G15"/>
    <mergeCell ref="D16:G16"/>
    <mergeCell ref="E1:L1"/>
    <mergeCell ref="B1:C1"/>
    <mergeCell ref="D9:G9"/>
    <mergeCell ref="D10:G10"/>
    <mergeCell ref="D11:G11"/>
    <mergeCell ref="K6:L6"/>
    <mergeCell ref="H7:J7"/>
    <mergeCell ref="K7:L7"/>
    <mergeCell ref="D17:G17"/>
    <mergeCell ref="D18:G18"/>
    <mergeCell ref="D19:G19"/>
    <mergeCell ref="D20:G20"/>
    <mergeCell ref="D21:G21"/>
    <mergeCell ref="D33:G33"/>
    <mergeCell ref="D24:G24"/>
    <mergeCell ref="D25:G25"/>
    <mergeCell ref="D26:G26"/>
    <mergeCell ref="D27:G27"/>
    <mergeCell ref="D28:G28"/>
    <mergeCell ref="M6:N6"/>
    <mergeCell ref="D57:G57"/>
    <mergeCell ref="D58:G58"/>
    <mergeCell ref="D56:G56"/>
    <mergeCell ref="D55:G55"/>
    <mergeCell ref="D40:G40"/>
    <mergeCell ref="D34:G34"/>
    <mergeCell ref="D35:G35"/>
    <mergeCell ref="D42:G42"/>
    <mergeCell ref="D43:G43"/>
    <mergeCell ref="D44:G44"/>
    <mergeCell ref="D29:G29"/>
    <mergeCell ref="D30:G30"/>
    <mergeCell ref="D31:G31"/>
    <mergeCell ref="D51:G51"/>
    <mergeCell ref="H6:J6"/>
    <mergeCell ref="H67:I67"/>
    <mergeCell ref="G65:I65"/>
    <mergeCell ref="D46:G46"/>
    <mergeCell ref="D47:G47"/>
    <mergeCell ref="D48:G48"/>
    <mergeCell ref="D49:G49"/>
    <mergeCell ref="D50:G50"/>
    <mergeCell ref="B59:G59"/>
    <mergeCell ref="B60:G60"/>
    <mergeCell ref="B61:G61"/>
    <mergeCell ref="D52:G52"/>
    <mergeCell ref="D53:G53"/>
    <mergeCell ref="D54:G54"/>
    <mergeCell ref="M7:N7"/>
    <mergeCell ref="H59:I62"/>
    <mergeCell ref="H66:I66"/>
    <mergeCell ref="B62:G62"/>
    <mergeCell ref="B7:B8"/>
    <mergeCell ref="C7:C8"/>
    <mergeCell ref="D7:G8"/>
    <mergeCell ref="D37:G37"/>
    <mergeCell ref="D38:G38"/>
    <mergeCell ref="D39:G39"/>
    <mergeCell ref="D22:G22"/>
    <mergeCell ref="D23:G23"/>
    <mergeCell ref="D32:G32"/>
    <mergeCell ref="D41:G41"/>
    <mergeCell ref="D45:G45"/>
    <mergeCell ref="D36:G36"/>
  </mergeCells>
  <pageMargins left="0.7" right="0.7" top="0.75" bottom="0.75" header="0.3" footer="0.3"/>
  <pageSetup paperSize="9" orientation="portrait" verticalDpi="0" r:id="rId1"/>
  <headerFooter>
    <oddFooter>&amp;C&amp;1#&amp;"Calibri"&amp;10&amp;K0000FFTRANSNET CONFIDENTIAL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EA50-2DF4-4613-894C-091E0E2ED2D3}">
  <dimension ref="B1:N14"/>
  <sheetViews>
    <sheetView topLeftCell="E1" zoomScale="130" zoomScaleNormal="130" workbookViewId="0">
      <selection activeCell="N2" sqref="N2"/>
    </sheetView>
  </sheetViews>
  <sheetFormatPr defaultColWidth="6.81640625" defaultRowHeight="17" customHeight="1" x14ac:dyDescent="0.35"/>
  <cols>
    <col min="1" max="1" width="2.6328125" style="1" customWidth="1"/>
    <col min="2" max="2" width="4.08984375" style="1" customWidth="1"/>
    <col min="3" max="3" width="25.453125" style="1" customWidth="1"/>
    <col min="4" max="4" width="6.81640625" style="1" customWidth="1"/>
    <col min="5" max="6" width="6.81640625" style="1"/>
    <col min="7" max="7" width="15.36328125" style="1" customWidth="1"/>
    <col min="8" max="8" width="14.81640625" style="1" customWidth="1"/>
    <col min="9" max="9" width="11.36328125" style="1" customWidth="1"/>
    <col min="10" max="10" width="13.1796875" style="1" customWidth="1"/>
    <col min="11" max="11" width="12.6328125" style="1" customWidth="1"/>
    <col min="12" max="12" width="15.1796875" style="1" customWidth="1"/>
    <col min="13" max="13" width="14" style="1" customWidth="1"/>
    <col min="14" max="14" width="14.08984375" style="1" customWidth="1"/>
    <col min="15" max="16384" width="6.81640625" style="1"/>
  </cols>
  <sheetData>
    <row r="1" spans="2:14" ht="82.5" customHeight="1" x14ac:dyDescent="0.35">
      <c r="B1" s="232"/>
      <c r="C1" s="232"/>
      <c r="E1" s="243" t="s">
        <v>175</v>
      </c>
      <c r="F1" s="244"/>
      <c r="G1" s="244"/>
      <c r="H1" s="244"/>
      <c r="I1" s="244"/>
      <c r="J1" s="244"/>
      <c r="K1" s="244"/>
      <c r="L1" s="244"/>
    </row>
    <row r="2" spans="2:14" ht="17" customHeight="1" x14ac:dyDescent="0.35">
      <c r="B2" s="4"/>
      <c r="C2" s="140" t="str">
        <f>Instructions!$C$3</f>
        <v>Transnet Ltd SOC</v>
      </c>
      <c r="E2" s="102"/>
      <c r="F2" s="4"/>
      <c r="G2" s="4"/>
      <c r="H2" s="4"/>
      <c r="I2" s="4"/>
      <c r="J2" s="4"/>
      <c r="K2" s="4"/>
      <c r="L2" s="4"/>
    </row>
    <row r="3" spans="2:14" ht="17" customHeight="1" x14ac:dyDescent="0.35">
      <c r="B3" s="4"/>
      <c r="C3" s="140" t="str">
        <f>Instructions!$C$4</f>
        <v>Service Provider</v>
      </c>
      <c r="E3" s="102"/>
      <c r="F3" s="4"/>
      <c r="G3" s="4"/>
      <c r="H3" s="4"/>
      <c r="I3" s="4"/>
      <c r="J3" s="4"/>
      <c r="K3" s="4"/>
      <c r="L3" s="4"/>
    </row>
    <row r="4" spans="2:14" ht="18" customHeight="1" thickBot="1" x14ac:dyDescent="0.4">
      <c r="C4" s="140" t="str">
        <f>Instructions!$C$5</f>
        <v>DATE</v>
      </c>
    </row>
    <row r="5" spans="2:14" ht="17" customHeight="1" thickBot="1" x14ac:dyDescent="0.4">
      <c r="B5" s="38"/>
      <c r="C5" s="41"/>
      <c r="D5" s="42"/>
      <c r="E5" s="42"/>
      <c r="F5" s="42"/>
      <c r="G5" s="42"/>
      <c r="H5" s="226" t="s">
        <v>96</v>
      </c>
      <c r="I5" s="230"/>
      <c r="J5" s="227"/>
      <c r="K5" s="226" t="s">
        <v>97</v>
      </c>
      <c r="L5" s="227"/>
      <c r="M5" s="226" t="s">
        <v>98</v>
      </c>
      <c r="N5" s="227"/>
    </row>
    <row r="6" spans="2:14" ht="17" customHeight="1" thickBot="1" x14ac:dyDescent="0.4">
      <c r="B6" s="202" t="s">
        <v>141</v>
      </c>
      <c r="C6" s="245" t="s">
        <v>39</v>
      </c>
      <c r="D6" s="247" t="s">
        <v>40</v>
      </c>
      <c r="E6" s="248"/>
      <c r="F6" s="248"/>
      <c r="G6" s="249"/>
      <c r="H6" s="189" t="s">
        <v>133</v>
      </c>
      <c r="I6" s="235"/>
      <c r="J6" s="190"/>
      <c r="K6" s="189" t="s">
        <v>133</v>
      </c>
      <c r="L6" s="190"/>
      <c r="M6" s="189" t="s">
        <v>133</v>
      </c>
      <c r="N6" s="190"/>
    </row>
    <row r="7" spans="2:14" s="6" customFormat="1" ht="31.25" customHeight="1" thickBot="1" x14ac:dyDescent="0.4">
      <c r="B7" s="203"/>
      <c r="C7" s="246"/>
      <c r="D7" s="250"/>
      <c r="E7" s="251"/>
      <c r="F7" s="251"/>
      <c r="G7" s="252"/>
      <c r="H7" s="43" t="s">
        <v>132</v>
      </c>
      <c r="I7" s="44" t="s">
        <v>131</v>
      </c>
      <c r="J7" s="45" t="s">
        <v>118</v>
      </c>
      <c r="K7" s="43" t="s">
        <v>131</v>
      </c>
      <c r="L7" s="45" t="s">
        <v>118</v>
      </c>
      <c r="M7" s="43" t="s">
        <v>131</v>
      </c>
      <c r="N7" s="45" t="s">
        <v>118</v>
      </c>
    </row>
    <row r="8" spans="2:14" ht="33" customHeight="1" x14ac:dyDescent="0.25">
      <c r="B8" s="50">
        <v>1</v>
      </c>
      <c r="C8" s="47" t="s">
        <v>41</v>
      </c>
      <c r="D8" s="236" t="s">
        <v>42</v>
      </c>
      <c r="E8" s="233"/>
      <c r="F8" s="233"/>
      <c r="G8" s="237"/>
      <c r="H8" s="103">
        <v>10</v>
      </c>
      <c r="I8" s="148"/>
      <c r="J8" s="104">
        <f>H8*I8</f>
        <v>0</v>
      </c>
      <c r="K8" s="150"/>
      <c r="L8" s="104">
        <f>H8*K8</f>
        <v>0</v>
      </c>
      <c r="M8" s="150"/>
      <c r="N8" s="104">
        <f>H8*M8</f>
        <v>0</v>
      </c>
    </row>
    <row r="9" spans="2:14" ht="38.4" customHeight="1" x14ac:dyDescent="0.25">
      <c r="B9" s="51">
        <v>2</v>
      </c>
      <c r="C9" s="39" t="s">
        <v>41</v>
      </c>
      <c r="D9" s="238" t="s">
        <v>43</v>
      </c>
      <c r="E9" s="210"/>
      <c r="F9" s="210"/>
      <c r="G9" s="239"/>
      <c r="H9" s="105">
        <v>10</v>
      </c>
      <c r="I9" s="149"/>
      <c r="J9" s="106">
        <f t="shared" ref="J9:J10" si="0">H9*I9</f>
        <v>0</v>
      </c>
      <c r="K9" s="151"/>
      <c r="L9" s="106">
        <f t="shared" ref="L9:L10" si="1">H9*K9</f>
        <v>0</v>
      </c>
      <c r="M9" s="151"/>
      <c r="N9" s="106">
        <f t="shared" ref="N9:N10" si="2">H9*M9</f>
        <v>0</v>
      </c>
    </row>
    <row r="10" spans="2:14" ht="35.4" customHeight="1" thickBot="1" x14ac:dyDescent="0.3">
      <c r="B10" s="51">
        <v>3</v>
      </c>
      <c r="C10" s="39" t="s">
        <v>42</v>
      </c>
      <c r="D10" s="240" t="s">
        <v>43</v>
      </c>
      <c r="E10" s="241"/>
      <c r="F10" s="241"/>
      <c r="G10" s="242"/>
      <c r="H10" s="105">
        <v>10</v>
      </c>
      <c r="I10" s="149"/>
      <c r="J10" s="106">
        <f t="shared" si="0"/>
        <v>0</v>
      </c>
      <c r="K10" s="151"/>
      <c r="L10" s="106">
        <f t="shared" si="1"/>
        <v>0</v>
      </c>
      <c r="M10" s="151"/>
      <c r="N10" s="106">
        <f t="shared" si="2"/>
        <v>0</v>
      </c>
    </row>
    <row r="11" spans="2:14" ht="17" customHeight="1" x14ac:dyDescent="0.25">
      <c r="B11" s="217" t="s">
        <v>134</v>
      </c>
      <c r="C11" s="218"/>
      <c r="D11" s="218"/>
      <c r="E11" s="218"/>
      <c r="F11" s="218"/>
      <c r="G11" s="219"/>
      <c r="H11" s="191"/>
      <c r="I11" s="192"/>
      <c r="J11" s="109">
        <f>SUM(J8:J10)</f>
        <v>0</v>
      </c>
      <c r="K11" s="101"/>
      <c r="L11" s="104">
        <f>SUM(L8:L10)</f>
        <v>0</v>
      </c>
      <c r="M11" s="110"/>
      <c r="N11" s="104">
        <f>SUM(N8:N10)</f>
        <v>0</v>
      </c>
    </row>
    <row r="12" spans="2:14" ht="17" customHeight="1" x14ac:dyDescent="0.25">
      <c r="B12" s="220" t="s">
        <v>135</v>
      </c>
      <c r="C12" s="221"/>
      <c r="D12" s="221"/>
      <c r="E12" s="221"/>
      <c r="F12" s="221"/>
      <c r="G12" s="222"/>
      <c r="H12" s="193"/>
      <c r="I12" s="194"/>
      <c r="J12" s="111">
        <f>J11*12</f>
        <v>0</v>
      </c>
      <c r="K12" s="112"/>
      <c r="L12" s="106">
        <f>L11*12</f>
        <v>0</v>
      </c>
      <c r="M12" s="113"/>
      <c r="N12" s="106">
        <f>N11*12</f>
        <v>0</v>
      </c>
    </row>
    <row r="13" spans="2:14" ht="17" customHeight="1" thickBot="1" x14ac:dyDescent="0.3">
      <c r="B13" s="223" t="s">
        <v>136</v>
      </c>
      <c r="C13" s="224"/>
      <c r="D13" s="224"/>
      <c r="E13" s="224"/>
      <c r="F13" s="224"/>
      <c r="G13" s="225"/>
      <c r="H13" s="193"/>
      <c r="I13" s="193"/>
      <c r="J13" s="114">
        <f>J12*15%</f>
        <v>0</v>
      </c>
      <c r="K13" s="115"/>
      <c r="L13" s="116">
        <f>L12*15%</f>
        <v>0</v>
      </c>
      <c r="M13" s="117"/>
      <c r="N13" s="116">
        <f>N12*15%</f>
        <v>0</v>
      </c>
    </row>
    <row r="14" spans="2:14" ht="17" customHeight="1" thickBot="1" x14ac:dyDescent="0.3">
      <c r="B14" s="199" t="s">
        <v>137</v>
      </c>
      <c r="C14" s="200"/>
      <c r="D14" s="200"/>
      <c r="E14" s="200"/>
      <c r="F14" s="200"/>
      <c r="G14" s="201"/>
      <c r="H14" s="195"/>
      <c r="I14" s="196"/>
      <c r="J14" s="118">
        <f>J12+J13</f>
        <v>0</v>
      </c>
      <c r="K14" s="115"/>
      <c r="L14" s="116">
        <f>L12+L13</f>
        <v>0</v>
      </c>
      <c r="M14" s="117"/>
      <c r="N14" s="116">
        <f>N12+N13</f>
        <v>0</v>
      </c>
    </row>
  </sheetData>
  <sheetProtection algorithmName="SHA-512" hashValue="7O4Z8tZBZZjPWlp2J4Si8JPBJMaLVXX+VjjXX6NhTv7o0Sm3oCHZozkiMx9ucpmgplE8KV8v/LrpTCkPQHInTA==" saltValue="9JY4/POINEdkSTLgxZHmaQ==" spinCount="100000" sheet="1" objects="1" scenarios="1"/>
  <mergeCells count="19">
    <mergeCell ref="M6:N6"/>
    <mergeCell ref="D8:G8"/>
    <mergeCell ref="D9:G9"/>
    <mergeCell ref="D10:G10"/>
    <mergeCell ref="B1:C1"/>
    <mergeCell ref="E1:L1"/>
    <mergeCell ref="H5:J5"/>
    <mergeCell ref="K5:L5"/>
    <mergeCell ref="M5:N5"/>
    <mergeCell ref="B6:B7"/>
    <mergeCell ref="C6:C7"/>
    <mergeCell ref="D6:G7"/>
    <mergeCell ref="H6:J6"/>
    <mergeCell ref="K6:L6"/>
    <mergeCell ref="B11:G11"/>
    <mergeCell ref="H11:I14"/>
    <mergeCell ref="B12:G12"/>
    <mergeCell ref="B13:G13"/>
    <mergeCell ref="B14:G14"/>
  </mergeCells>
  <pageMargins left="0.7" right="0.7" top="0.75" bottom="0.75" header="0.3" footer="0.3"/>
  <pageSetup paperSize="9" orientation="portrait" verticalDpi="0" r:id="rId1"/>
  <headerFooter>
    <oddFooter>&amp;C&amp;1#&amp;"Calibri"&amp;10&amp;K0000FFTRANSNET CONFIDENTIAL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570E-D372-463F-8F51-112C57206352}">
  <dimension ref="A1:E14"/>
  <sheetViews>
    <sheetView showGridLines="0" topLeftCell="A4" workbookViewId="0">
      <selection activeCell="D9" sqref="D9"/>
    </sheetView>
  </sheetViews>
  <sheetFormatPr defaultRowHeight="14.5" x14ac:dyDescent="0.35"/>
  <cols>
    <col min="1" max="1" width="39.08984375" customWidth="1"/>
    <col min="2" max="2" width="13.08984375" customWidth="1"/>
    <col min="4" max="4" width="17.08984375" customWidth="1"/>
    <col min="5" max="5" width="19.81640625" customWidth="1"/>
  </cols>
  <sheetData>
    <row r="1" spans="1:5" ht="121" customHeight="1" x14ac:dyDescent="0.35">
      <c r="A1" s="24"/>
      <c r="B1" s="257" t="s">
        <v>124</v>
      </c>
      <c r="C1" s="257"/>
      <c r="D1" s="257"/>
      <c r="E1" s="257"/>
    </row>
    <row r="2" spans="1:5" x14ac:dyDescent="0.35">
      <c r="A2" s="140" t="str">
        <f>Instructions!$C$3</f>
        <v>Transnet Ltd SOC</v>
      </c>
    </row>
    <row r="3" spans="1:5" x14ac:dyDescent="0.35">
      <c r="A3" s="140" t="str">
        <f>Instructions!$C$4</f>
        <v>Service Provider</v>
      </c>
    </row>
    <row r="4" spans="1:5" x14ac:dyDescent="0.35">
      <c r="A4" s="140" t="str">
        <f>Instructions!$C$5</f>
        <v>DATE</v>
      </c>
    </row>
    <row r="5" spans="1:5" ht="15" thickBot="1" x14ac:dyDescent="0.4">
      <c r="A5" s="52"/>
    </row>
    <row r="6" spans="1:5" ht="31.25" customHeight="1" thickBot="1" x14ac:dyDescent="0.4">
      <c r="A6" s="62" t="s">
        <v>127</v>
      </c>
      <c r="B6" s="63" t="s">
        <v>132</v>
      </c>
      <c r="C6" s="64" t="s">
        <v>142</v>
      </c>
      <c r="D6" s="65" t="s">
        <v>131</v>
      </c>
      <c r="E6" s="66" t="s">
        <v>143</v>
      </c>
    </row>
    <row r="7" spans="1:5" s="4" customFormat="1" ht="22.5" customHeight="1" x14ac:dyDescent="0.25">
      <c r="A7" s="61" t="s">
        <v>144</v>
      </c>
      <c r="B7" s="124"/>
      <c r="C7" s="125"/>
      <c r="D7" s="126"/>
      <c r="E7" s="127"/>
    </row>
    <row r="8" spans="1:5" s="4" customFormat="1" ht="22.5" customHeight="1" x14ac:dyDescent="0.25">
      <c r="A8" s="55" t="s">
        <v>159</v>
      </c>
      <c r="B8" s="120">
        <v>1</v>
      </c>
      <c r="C8" s="143">
        <v>50</v>
      </c>
      <c r="D8" s="146"/>
      <c r="E8" s="121">
        <f>C8*D8</f>
        <v>0</v>
      </c>
    </row>
    <row r="9" spans="1:5" s="4" customFormat="1" ht="22.5" customHeight="1" x14ac:dyDescent="0.25">
      <c r="A9" s="55" t="s">
        <v>160</v>
      </c>
      <c r="B9" s="120">
        <v>10</v>
      </c>
      <c r="C9" s="143">
        <v>3</v>
      </c>
      <c r="D9" s="146"/>
      <c r="E9" s="121">
        <f>C9*D9</f>
        <v>0</v>
      </c>
    </row>
    <row r="10" spans="1:5" s="4" customFormat="1" ht="25.75" customHeight="1" x14ac:dyDescent="0.25">
      <c r="A10" s="56" t="s">
        <v>150</v>
      </c>
      <c r="B10" s="120">
        <v>1</v>
      </c>
      <c r="C10" s="143">
        <v>50</v>
      </c>
      <c r="D10" s="146"/>
      <c r="E10" s="121">
        <f>C10*D10</f>
        <v>0</v>
      </c>
    </row>
    <row r="11" spans="1:5" s="4" customFormat="1" ht="33.65" customHeight="1" thickBot="1" x14ac:dyDescent="0.3">
      <c r="A11" s="60" t="s">
        <v>149</v>
      </c>
      <c r="B11" s="122">
        <v>10</v>
      </c>
      <c r="C11" s="142">
        <v>3</v>
      </c>
      <c r="D11" s="147"/>
      <c r="E11" s="123">
        <f>C11*D11</f>
        <v>0</v>
      </c>
    </row>
    <row r="12" spans="1:5" x14ac:dyDescent="0.35">
      <c r="A12" s="253" t="s">
        <v>145</v>
      </c>
      <c r="B12" s="254"/>
      <c r="C12" s="254"/>
      <c r="D12" s="261"/>
      <c r="E12" s="128">
        <f>SUM(E7:E11)</f>
        <v>0</v>
      </c>
    </row>
    <row r="13" spans="1:5" x14ac:dyDescent="0.35">
      <c r="A13" s="255" t="s">
        <v>147</v>
      </c>
      <c r="B13" s="256"/>
      <c r="C13" s="256"/>
      <c r="D13" s="262"/>
      <c r="E13" s="129">
        <f>E12*15%</f>
        <v>0</v>
      </c>
    </row>
    <row r="14" spans="1:5" ht="15" thickBot="1" x14ac:dyDescent="0.4">
      <c r="A14" s="258" t="s">
        <v>146</v>
      </c>
      <c r="B14" s="259"/>
      <c r="C14" s="260"/>
      <c r="D14" s="263"/>
      <c r="E14" s="130">
        <f>E12+E13</f>
        <v>0</v>
      </c>
    </row>
  </sheetData>
  <sheetProtection algorithmName="SHA-512" hashValue="fA5FDB0kKoO3zrlFMVsHMU8aEtWJWUG1MUCNUGYQjJuxn2OQGKhutD046ozpndfmDKCVpQYn58AnvqGX+y85ew==" saltValue="t+5E+5ebnEpr31kHrolEYg==" spinCount="100000" sheet="1" objects="1" scenarios="1"/>
  <mergeCells count="5">
    <mergeCell ref="A12:C12"/>
    <mergeCell ref="A13:C13"/>
    <mergeCell ref="B1:E1"/>
    <mergeCell ref="A14:C14"/>
    <mergeCell ref="D12:D14"/>
  </mergeCells>
  <pageMargins left="0.7" right="0.7" top="0.75" bottom="0.75" header="0.3" footer="0.3"/>
  <pageSetup orientation="portrait" verticalDpi="0" r:id="rId1"/>
  <headerFooter>
    <oddFooter>&amp;C&amp;1#&amp;"Calibri"&amp;10&amp;K0000FFTRANSNET CONFIDENTIAL INFORMATION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790C-584A-46B2-8C76-E2D272D25144}">
  <dimension ref="B3:F14"/>
  <sheetViews>
    <sheetView showGridLines="0" workbookViewId="0">
      <pane ySplit="9" topLeftCell="A10" activePane="bottomLeft" state="frozen"/>
      <selection pane="bottomLeft" activeCell="K12" sqref="K12"/>
    </sheetView>
  </sheetViews>
  <sheetFormatPr defaultRowHeight="14.5" x14ac:dyDescent="0.35"/>
  <cols>
    <col min="2" max="2" width="39.453125" customWidth="1"/>
    <col min="3" max="3" width="17.453125" customWidth="1"/>
    <col min="5" max="5" width="14.54296875" customWidth="1"/>
    <col min="6" max="6" width="21.1796875" customWidth="1"/>
  </cols>
  <sheetData>
    <row r="3" spans="2:6" x14ac:dyDescent="0.35">
      <c r="B3" s="266" t="s">
        <v>148</v>
      </c>
      <c r="C3" s="266"/>
      <c r="D3" s="266"/>
      <c r="E3" s="266"/>
      <c r="F3" s="266"/>
    </row>
    <row r="4" spans="2:6" x14ac:dyDescent="0.35">
      <c r="B4" s="266"/>
      <c r="C4" s="266"/>
      <c r="D4" s="266"/>
      <c r="E4" s="266"/>
      <c r="F4" s="266"/>
    </row>
    <row r="6" spans="2:6" x14ac:dyDescent="0.35">
      <c r="B6" s="140" t="str">
        <f>Instructions!$C$4</f>
        <v>Service Provider</v>
      </c>
    </row>
    <row r="7" spans="2:6" x14ac:dyDescent="0.35">
      <c r="B7" s="140" t="str">
        <f>Instructions!$C$5</f>
        <v>DATE</v>
      </c>
    </row>
    <row r="8" spans="2:6" ht="15" thickBot="1" x14ac:dyDescent="0.4">
      <c r="B8" s="52"/>
    </row>
    <row r="9" spans="2:6" ht="26.5" thickBot="1" x14ac:dyDescent="0.4">
      <c r="B9" s="69" t="s">
        <v>127</v>
      </c>
      <c r="C9" s="67" t="s">
        <v>132</v>
      </c>
      <c r="D9" s="70" t="s">
        <v>142</v>
      </c>
      <c r="E9" s="71" t="s">
        <v>131</v>
      </c>
      <c r="F9" s="72" t="s">
        <v>143</v>
      </c>
    </row>
    <row r="10" spans="2:6" ht="31.25" customHeight="1" x14ac:dyDescent="0.35">
      <c r="B10" s="68" t="s">
        <v>149</v>
      </c>
      <c r="C10" s="119">
        <v>10</v>
      </c>
      <c r="D10" s="141">
        <v>3</v>
      </c>
      <c r="E10" s="144"/>
      <c r="F10" s="131">
        <f>D10*E10</f>
        <v>0</v>
      </c>
    </row>
    <row r="11" spans="2:6" ht="30.65" customHeight="1" thickBot="1" x14ac:dyDescent="0.4">
      <c r="B11" s="73" t="s">
        <v>150</v>
      </c>
      <c r="C11" s="122">
        <v>1</v>
      </c>
      <c r="D11" s="142">
        <v>50</v>
      </c>
      <c r="E11" s="145"/>
      <c r="F11" s="108">
        <f>D11*E11</f>
        <v>0</v>
      </c>
    </row>
    <row r="12" spans="2:6" x14ac:dyDescent="0.35">
      <c r="B12" s="253" t="s">
        <v>145</v>
      </c>
      <c r="C12" s="254"/>
      <c r="D12" s="254"/>
      <c r="E12" s="59"/>
      <c r="F12" s="131">
        <f>SUM(F10:F11)</f>
        <v>0</v>
      </c>
    </row>
    <row r="13" spans="2:6" x14ac:dyDescent="0.35">
      <c r="B13" s="255" t="s">
        <v>147</v>
      </c>
      <c r="C13" s="256"/>
      <c r="D13" s="256"/>
      <c r="E13" s="57"/>
      <c r="F13" s="106">
        <f>F12*15%</f>
        <v>0</v>
      </c>
    </row>
    <row r="14" spans="2:6" ht="15" thickBot="1" x14ac:dyDescent="0.4">
      <c r="B14" s="264" t="s">
        <v>146</v>
      </c>
      <c r="C14" s="265"/>
      <c r="D14" s="265"/>
      <c r="E14" s="58"/>
      <c r="F14" s="108">
        <f>F12+F13</f>
        <v>0</v>
      </c>
    </row>
  </sheetData>
  <sheetProtection algorithmName="SHA-512" hashValue="DvTOMDgzUi/8kJVCujcRSVsrg/JG5t15ogXtBo96r2J/XA8cpv9APVnJVNHuclxd+B0DLI4jcdM2aeWIcbY1PA==" saltValue="6EgJgY1jnzCrVa6mxmN7WQ==" spinCount="100000" sheet="1" objects="1" scenarios="1"/>
  <mergeCells count="4">
    <mergeCell ref="B12:D12"/>
    <mergeCell ref="B13:D13"/>
    <mergeCell ref="B14:D14"/>
    <mergeCell ref="B3:F4"/>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8b382d7-bbc9-46be-b590-b37a68bdbbec">T5YMVZ5ZHMSZ-1157808155-375</_dlc_DocId>
    <_dlc_DocIdUrl xmlns="98b382d7-bbc9-46be-b590-b37a68bdbbec">
      <Url>http://intranet.inter.transnet.local/Corp1/PMO/NetworkRFP/_layouts/15/DocIdRedir.aspx?ID=T5YMVZ5ZHMSZ-1157808155-375</Url>
      <Description>T5YMVZ5ZHMSZ-1157808155-375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2E0A4D7AE229498603B9F515679D6B" ma:contentTypeVersion="0" ma:contentTypeDescription="Create a new document." ma:contentTypeScope="" ma:versionID="ea13dc098c0db0ec30fb5301949b3396">
  <xsd:schema xmlns:xsd="http://www.w3.org/2001/XMLSchema" xmlns:xs="http://www.w3.org/2001/XMLSchema" xmlns:p="http://schemas.microsoft.com/office/2006/metadata/properties" xmlns:ns2="98b382d7-bbc9-46be-b590-b37a68bdbbec" targetNamespace="http://schemas.microsoft.com/office/2006/metadata/properties" ma:root="true" ma:fieldsID="64c78d5f7b26a18972597800a506dcc7" ns2:_="">
    <xsd:import namespace="98b382d7-bbc9-46be-b590-b37a68bdbbe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b382d7-bbc9-46be-b590-b37a68bdbb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8D1BB0-E8E2-4621-8301-3F99FF61D881}">
  <ds:schemaRefs>
    <ds:schemaRef ds:uri="http://purl.org/dc/elements/1.1/"/>
    <ds:schemaRef ds:uri="http://schemas.microsoft.com/office/2006/documentManagement/types"/>
    <ds:schemaRef ds:uri="http://purl.org/dc/terms/"/>
    <ds:schemaRef ds:uri="98b382d7-bbc9-46be-b590-b37a68bdbbe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2894F29-6D61-4D07-8C82-B9AF476FCA9B}">
  <ds:schemaRefs>
    <ds:schemaRef ds:uri="http://schemas.microsoft.com/sharepoint/v3/contenttype/forms"/>
  </ds:schemaRefs>
</ds:datastoreItem>
</file>

<file path=customXml/itemProps3.xml><?xml version="1.0" encoding="utf-8"?>
<ds:datastoreItem xmlns:ds="http://schemas.openxmlformats.org/officeDocument/2006/customXml" ds:itemID="{38631DDC-F35E-4305-8AF3-F5C9BC6D9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b382d7-bbc9-46be-b590-b37a68bdb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AA8D202-04CD-435A-ADB7-009E0BAE18A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Summary</vt:lpstr>
      <vt:lpstr>1 Gbps Recurring Fees</vt:lpstr>
      <vt:lpstr>10 Gbps Recurring Fees</vt:lpstr>
      <vt:lpstr>Transition Costs</vt:lpstr>
      <vt:lpstr>Disengagement Costs</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Litlhare Mokitimi   Transnet Corporate    JHB</dc:creator>
  <cp:lastModifiedBy>Barbara Msomi    Transnet Corporate    JHB</cp:lastModifiedBy>
  <cp:lastPrinted>2023-02-10T09:07:38Z</cp:lastPrinted>
  <dcterms:created xsi:type="dcterms:W3CDTF">2020-08-03T08:50:00Z</dcterms:created>
  <dcterms:modified xsi:type="dcterms:W3CDTF">2024-10-17T09:20:02Z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0x010100982E0A4D7AE229498603B9F515679D6B</vt:lpwstr>
  </property>
  <property fmtid="{D5CDD505-2E9C-101B-9397-08002B2CF9AE}" pid="3" name="_dlc_DocIdItemGuid">
    <vt:lpwstr>b9a75a24-bc4e-43df-ab0b-44caf2947706</vt:lpwstr>
  </property>
  <property fmtid="{D5CDD505-2E9C-101B-9397-08002B2CF9AE}" pid="4" name="MSIP_Label_0571359f-d40b-4cd2-b0e6-b0e6793a1504_Enabled">
    <vt:lpwstr>true</vt:lpwstr>
  </property>
  <property fmtid="{D5CDD505-2E9C-101B-9397-08002B2CF9AE}" pid="5" name="MSIP_Label_0571359f-d40b-4cd2-b0e6-b0e6793a1504_SetDate">
    <vt:lpwstr>2024-10-01T10:24:34Z</vt:lpwstr>
  </property>
  <property fmtid="{D5CDD505-2E9C-101B-9397-08002B2CF9AE}" pid="6" name="MSIP_Label_0571359f-d40b-4cd2-b0e6-b0e6793a1504_Method">
    <vt:lpwstr>Standard</vt:lpwstr>
  </property>
  <property fmtid="{D5CDD505-2E9C-101B-9397-08002B2CF9AE}" pid="7" name="MSIP_Label_0571359f-d40b-4cd2-b0e6-b0e6793a1504_Name">
    <vt:lpwstr>0571359f-d40b-4cd2-b0e6-b0e6793a1504</vt:lpwstr>
  </property>
  <property fmtid="{D5CDD505-2E9C-101B-9397-08002B2CF9AE}" pid="8" name="MSIP_Label_0571359f-d40b-4cd2-b0e6-b0e6793a1504_SiteId">
    <vt:lpwstr>a1a39996-f913-4016-a58a-361c60dec580</vt:lpwstr>
  </property>
  <property fmtid="{D5CDD505-2E9C-101B-9397-08002B2CF9AE}" pid="9" name="MSIP_Label_0571359f-d40b-4cd2-b0e6-b0e6793a1504_ActionId">
    <vt:lpwstr>81c153cc-84b4-4ded-b871-446e65d8058f</vt:lpwstr>
  </property>
  <property fmtid="{D5CDD505-2E9C-101B-9397-08002B2CF9AE}" pid="10" name="MSIP_Label_0571359f-d40b-4cd2-b0e6-b0e6793a1504_ContentBits">
    <vt:lpwstr>2</vt:lpwstr>
  </property>
</Properties>
</file>